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bookViews>
    <workbookView xWindow="0" yWindow="0" windowWidth="28800" windowHeight="12435"/>
  </bookViews>
  <sheets>
    <sheet name="Матритсаи амалиёт" sheetId="3" r:id="rId1"/>
    <sheet name="Лист1" sheetId="4" r:id="rId2"/>
    <sheet name="Лист2" sheetId="5" r:id="rId3"/>
    <sheet name="Лист3" sheetId="6" r:id="rId4"/>
  </sheets>
  <definedNames>
    <definedName name="_xlnm._FilterDatabase" localSheetId="0" hidden="1">'Матритсаи амалиёт'!$B$3:$Q$1508</definedName>
    <definedName name="_xlnm.Print_Area" localSheetId="0">'Матритсаи амалиёт'!$A$1:$O$1542</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8" i="3" l="1"/>
  <c r="J497" i="3" s="1"/>
  <c r="K498" i="3"/>
  <c r="K497" i="3" s="1"/>
  <c r="L498" i="3"/>
  <c r="L497" i="3" s="1"/>
  <c r="M498" i="3"/>
  <c r="M497" i="3" s="1"/>
  <c r="E511" i="3"/>
  <c r="F511" i="3"/>
  <c r="G511" i="3"/>
  <c r="H511" i="3"/>
  <c r="I511" i="3"/>
  <c r="J513" i="3"/>
  <c r="J509" i="3" s="1"/>
  <c r="K513" i="3"/>
  <c r="L513" i="3"/>
  <c r="M513" i="3"/>
  <c r="J521" i="3"/>
  <c r="K521" i="3"/>
  <c r="K509" i="3" s="1"/>
  <c r="L521" i="3"/>
  <c r="M521" i="3"/>
  <c r="E531" i="3"/>
  <c r="F531" i="3"/>
  <c r="G531" i="3"/>
  <c r="H531" i="3"/>
  <c r="I531" i="3"/>
  <c r="E534" i="3"/>
  <c r="F534" i="3"/>
  <c r="G534" i="3"/>
  <c r="H534" i="3"/>
  <c r="I534" i="3"/>
  <c r="J536" i="3"/>
  <c r="K536" i="3"/>
  <c r="L536" i="3"/>
  <c r="M536" i="3"/>
  <c r="J325" i="3"/>
  <c r="J323" i="3" s="1"/>
  <c r="J321" i="3" s="1"/>
  <c r="J346" i="3" s="1"/>
  <c r="K325" i="3"/>
  <c r="K323" i="3" s="1"/>
  <c r="K321" i="3" s="1"/>
  <c r="K346" i="3" s="1"/>
  <c r="L325" i="3"/>
  <c r="L323" i="3" s="1"/>
  <c r="L321" i="3" s="1"/>
  <c r="L346" i="3" s="1"/>
  <c r="M325" i="3"/>
  <c r="M323" i="3" s="1"/>
  <c r="M321" i="3" s="1"/>
  <c r="M346" i="3" s="1"/>
  <c r="J333" i="3"/>
  <c r="K333" i="3"/>
  <c r="L333" i="3"/>
  <c r="M333" i="3"/>
  <c r="J338" i="3"/>
  <c r="K338" i="3"/>
  <c r="L338" i="3"/>
  <c r="M338" i="3"/>
  <c r="J354" i="3"/>
  <c r="K354" i="3"/>
  <c r="L354" i="3"/>
  <c r="M354" i="3"/>
  <c r="J371" i="3"/>
  <c r="K371" i="3"/>
  <c r="L371" i="3"/>
  <c r="M371" i="3"/>
  <c r="J379" i="3"/>
  <c r="K379" i="3"/>
  <c r="L379" i="3"/>
  <c r="M379" i="3"/>
  <c r="J384" i="3"/>
  <c r="K384" i="3"/>
  <c r="L384" i="3"/>
  <c r="M384" i="3"/>
  <c r="J393" i="3"/>
  <c r="K393" i="3"/>
  <c r="L393" i="3"/>
  <c r="M393" i="3"/>
  <c r="J401" i="3"/>
  <c r="K401" i="3"/>
  <c r="L401" i="3"/>
  <c r="M401" i="3"/>
  <c r="J407" i="3"/>
  <c r="K407" i="3"/>
  <c r="L407" i="3"/>
  <c r="M407" i="3"/>
  <c r="J417" i="3"/>
  <c r="K417" i="3"/>
  <c r="L417" i="3"/>
  <c r="M417" i="3"/>
  <c r="J430" i="3"/>
  <c r="K430" i="3"/>
  <c r="L430" i="3"/>
  <c r="M430" i="3"/>
  <c r="J443" i="3"/>
  <c r="K443" i="3"/>
  <c r="L443" i="3"/>
  <c r="M443" i="3"/>
  <c r="J450" i="3"/>
  <c r="K450" i="3"/>
  <c r="L450" i="3"/>
  <c r="M450" i="3"/>
  <c r="J466" i="3"/>
  <c r="K466" i="3"/>
  <c r="L466" i="3"/>
  <c r="M466" i="3"/>
  <c r="J477" i="3"/>
  <c r="J471" i="3" s="1"/>
  <c r="K477" i="3"/>
  <c r="K471" i="3" s="1"/>
  <c r="L477" i="3"/>
  <c r="L471" i="3" s="1"/>
  <c r="M477" i="3"/>
  <c r="M471" i="3" s="1"/>
  <c r="J313" i="3"/>
  <c r="K313" i="3"/>
  <c r="L313" i="3"/>
  <c r="M313" i="3"/>
  <c r="K15" i="3"/>
  <c r="L15" i="3"/>
  <c r="M15" i="3"/>
  <c r="J16" i="3"/>
  <c r="J17" i="3"/>
  <c r="J18" i="3"/>
  <c r="J19" i="3"/>
  <c r="J20" i="3"/>
  <c r="J21" i="3"/>
  <c r="J22" i="3"/>
  <c r="J23" i="3"/>
  <c r="J24" i="3"/>
  <c r="J25" i="3"/>
  <c r="J26" i="3"/>
  <c r="K27" i="3"/>
  <c r="L27" i="3"/>
  <c r="M27" i="3"/>
  <c r="J29" i="3"/>
  <c r="J30" i="3"/>
  <c r="K36" i="3"/>
  <c r="K31" i="3" s="1"/>
  <c r="L36" i="3"/>
  <c r="L31" i="3" s="1"/>
  <c r="M36" i="3"/>
  <c r="M31" i="3" s="1"/>
  <c r="J37" i="3"/>
  <c r="J38" i="3"/>
  <c r="J39" i="3"/>
  <c r="K42" i="3"/>
  <c r="L42" i="3"/>
  <c r="M42" i="3"/>
  <c r="J43" i="3"/>
  <c r="J42" i="3" s="1"/>
  <c r="K44" i="3"/>
  <c r="L44" i="3"/>
  <c r="M44" i="3"/>
  <c r="J45" i="3"/>
  <c r="J46" i="3"/>
  <c r="J47" i="3"/>
  <c r="J48" i="3"/>
  <c r="J49" i="3"/>
  <c r="J50" i="3"/>
  <c r="J51" i="3"/>
  <c r="J63" i="3"/>
  <c r="J60" i="3" s="1"/>
  <c r="K63" i="3"/>
  <c r="K60" i="3" s="1"/>
  <c r="L63" i="3"/>
  <c r="L60" i="3" s="1"/>
  <c r="M63" i="3"/>
  <c r="M60" i="3" s="1"/>
  <c r="J94" i="3"/>
  <c r="K94" i="3"/>
  <c r="L94" i="3"/>
  <c r="M94" i="3"/>
  <c r="K105" i="3"/>
  <c r="L105" i="3"/>
  <c r="M105" i="3"/>
  <c r="J107" i="3"/>
  <c r="J93" i="3" s="1"/>
  <c r="J59" i="3" s="1"/>
  <c r="J116" i="3" s="1"/>
  <c r="K107" i="3"/>
  <c r="K93" i="3" s="1"/>
  <c r="K59" i="3" s="1"/>
  <c r="K116" i="3" s="1"/>
  <c r="L107" i="3"/>
  <c r="L93" i="3" s="1"/>
  <c r="L59" i="3" s="1"/>
  <c r="L116" i="3" s="1"/>
  <c r="M107" i="3"/>
  <c r="M93" i="3" s="1"/>
  <c r="M59" i="3" s="1"/>
  <c r="M116" i="3" s="1"/>
  <c r="J108" i="3"/>
  <c r="J109" i="3"/>
  <c r="K114" i="3"/>
  <c r="J125" i="3"/>
  <c r="K125" i="3"/>
  <c r="L125" i="3"/>
  <c r="M125" i="3"/>
  <c r="J130" i="3"/>
  <c r="K130" i="3"/>
  <c r="L130" i="3"/>
  <c r="M130" i="3"/>
  <c r="J136" i="3"/>
  <c r="K136" i="3"/>
  <c r="L136" i="3"/>
  <c r="M136" i="3"/>
  <c r="K153" i="3"/>
  <c r="L153" i="3"/>
  <c r="M153" i="3"/>
  <c r="J157" i="3"/>
  <c r="J158" i="3"/>
  <c r="J159" i="3"/>
  <c r="J160" i="3"/>
  <c r="J161" i="3"/>
  <c r="J162" i="3"/>
  <c r="K162" i="3"/>
  <c r="L162" i="3"/>
  <c r="M162" i="3"/>
  <c r="K166" i="3"/>
  <c r="L166" i="3"/>
  <c r="M166" i="3"/>
  <c r="J170" i="3"/>
  <c r="J166" i="3" s="1"/>
  <c r="J171" i="3"/>
  <c r="K171" i="3"/>
  <c r="L171" i="3"/>
  <c r="M171" i="3"/>
  <c r="J175" i="3"/>
  <c r="J174" i="3" s="1"/>
  <c r="K175" i="3"/>
  <c r="K174" i="3" s="1"/>
  <c r="L175" i="3"/>
  <c r="L174" i="3" s="1"/>
  <c r="M175" i="3"/>
  <c r="M174" i="3" s="1"/>
  <c r="J198" i="3"/>
  <c r="K198" i="3"/>
  <c r="L198" i="3"/>
  <c r="M198" i="3"/>
  <c r="J220" i="3"/>
  <c r="K220" i="3"/>
  <c r="L220" i="3"/>
  <c r="M220" i="3"/>
  <c r="J225" i="3"/>
  <c r="K225" i="3"/>
  <c r="L225" i="3"/>
  <c r="M225" i="3"/>
  <c r="J253" i="3"/>
  <c r="K253" i="3"/>
  <c r="L253" i="3"/>
  <c r="M253" i="3"/>
  <c r="J261" i="3"/>
  <c r="K261" i="3"/>
  <c r="L261" i="3"/>
  <c r="M261" i="3"/>
  <c r="M509" i="3" l="1"/>
  <c r="L509" i="3"/>
  <c r="L428" i="3"/>
  <c r="M447" i="3"/>
  <c r="K40" i="3"/>
  <c r="K77" i="3"/>
  <c r="M428" i="3"/>
  <c r="L447" i="3"/>
  <c r="M124" i="3"/>
  <c r="M145" i="3" s="1"/>
  <c r="L77" i="3"/>
  <c r="L55" i="3" s="1"/>
  <c r="L114" i="3" s="1"/>
  <c r="K13" i="3"/>
  <c r="K8" i="3" s="1"/>
  <c r="K52" i="3" s="1"/>
  <c r="J428" i="3"/>
  <c r="J44" i="3"/>
  <c r="J40" i="3" s="1"/>
  <c r="K447" i="3"/>
  <c r="J391" i="3"/>
  <c r="M40" i="3"/>
  <c r="K428" i="3"/>
  <c r="L40" i="3"/>
  <c r="M391" i="3"/>
  <c r="L391" i="3"/>
  <c r="K391" i="3"/>
  <c r="J352" i="3"/>
  <c r="L352" i="3"/>
  <c r="M352" i="3"/>
  <c r="K352" i="3"/>
  <c r="J447" i="3"/>
  <c r="M347" i="3"/>
  <c r="L347" i="3"/>
  <c r="K347" i="3"/>
  <c r="J153" i="3"/>
  <c r="J150" i="3" s="1"/>
  <c r="J148" i="3" s="1"/>
  <c r="J179" i="3" s="1"/>
  <c r="J190" i="3"/>
  <c r="J182" i="3" s="1"/>
  <c r="J269" i="3" s="1"/>
  <c r="J36" i="3"/>
  <c r="J31" i="3" s="1"/>
  <c r="J105" i="3"/>
  <c r="J77" i="3" s="1"/>
  <c r="J55" i="3" s="1"/>
  <c r="J114" i="3" s="1"/>
  <c r="K115" i="3" s="1"/>
  <c r="J27" i="3"/>
  <c r="K150" i="3"/>
  <c r="K148" i="3" s="1"/>
  <c r="K179" i="3" s="1"/>
  <c r="M150" i="3"/>
  <c r="M148" i="3" s="1"/>
  <c r="M179" i="3" s="1"/>
  <c r="M77" i="3"/>
  <c r="M55" i="3" s="1"/>
  <c r="M114" i="3" s="1"/>
  <c r="M13" i="3"/>
  <c r="L13" i="3"/>
  <c r="L150" i="3"/>
  <c r="L148" i="3" s="1"/>
  <c r="L179" i="3" s="1"/>
  <c r="L124" i="3"/>
  <c r="L119" i="3" s="1"/>
  <c r="K124" i="3"/>
  <c r="K119" i="3" s="1"/>
  <c r="J15" i="3"/>
  <c r="M190" i="3"/>
  <c r="M182" i="3" s="1"/>
  <c r="M269" i="3" s="1"/>
  <c r="J124" i="3"/>
  <c r="J119" i="3" s="1"/>
  <c r="M117" i="3"/>
  <c r="L190" i="3"/>
  <c r="L182" i="3" s="1"/>
  <c r="L269" i="3" s="1"/>
  <c r="L270" i="3" s="1"/>
  <c r="L117" i="3"/>
  <c r="K190" i="3"/>
  <c r="K182" i="3" s="1"/>
  <c r="K269" i="3" s="1"/>
  <c r="K117" i="3"/>
  <c r="K279" i="3"/>
  <c r="L279" i="3"/>
  <c r="M279" i="3"/>
  <c r="J279" i="3"/>
  <c r="M8" i="3" l="1"/>
  <c r="M52" i="3" s="1"/>
  <c r="J350" i="3"/>
  <c r="J424" i="3" s="1"/>
  <c r="M119" i="3"/>
  <c r="J13" i="3"/>
  <c r="K350" i="3"/>
  <c r="K424" i="3" s="1"/>
  <c r="L350" i="3"/>
  <c r="L424" i="3" s="1"/>
  <c r="L145" i="3"/>
  <c r="M350" i="3"/>
  <c r="M424" i="3" s="1"/>
  <c r="J117" i="3"/>
  <c r="J347" i="3"/>
  <c r="K270" i="3"/>
  <c r="L8" i="3"/>
  <c r="L52" i="3" s="1"/>
  <c r="L115" i="3"/>
  <c r="M115" i="3"/>
  <c r="K145" i="3"/>
  <c r="M270" i="3"/>
  <c r="J8" i="3"/>
  <c r="J52" i="3" s="1"/>
  <c r="J145" i="3"/>
  <c r="M146" i="3" s="1"/>
  <c r="L180" i="3"/>
  <c r="M180" i="3"/>
  <c r="K180" i="3"/>
  <c r="M1089" i="3"/>
  <c r="L1089" i="3"/>
  <c r="K1089" i="3"/>
  <c r="J1089" i="3"/>
  <c r="M53" i="3" l="1"/>
  <c r="K146" i="3"/>
  <c r="J115" i="3"/>
  <c r="M425" i="3"/>
  <c r="K425" i="3"/>
  <c r="L425" i="3"/>
  <c r="J270" i="3"/>
  <c r="K53" i="3"/>
  <c r="L53" i="3"/>
  <c r="L146" i="3"/>
  <c r="J180" i="3"/>
  <c r="M1512" i="3"/>
  <c r="M1511" i="3" s="1"/>
  <c r="L1512" i="3"/>
  <c r="L1511" i="3" s="1"/>
  <c r="K1512" i="3"/>
  <c r="K1511" i="3" s="1"/>
  <c r="J1512" i="3"/>
  <c r="J1511" i="3" s="1"/>
  <c r="M1500" i="3"/>
  <c r="M1497" i="3" s="1"/>
  <c r="L1500" i="3"/>
  <c r="L1497" i="3" s="1"/>
  <c r="K1500" i="3"/>
  <c r="K1497" i="3" s="1"/>
  <c r="J1500" i="3"/>
  <c r="J1497" i="3" s="1"/>
  <c r="M1482" i="3"/>
  <c r="M1480" i="3" s="1"/>
  <c r="M1479" i="3" s="1"/>
  <c r="L1482" i="3"/>
  <c r="L1480" i="3" s="1"/>
  <c r="L1479" i="3" s="1"/>
  <c r="K1482" i="3"/>
  <c r="K1480" i="3" s="1"/>
  <c r="K1479" i="3" s="1"/>
  <c r="J1482" i="3"/>
  <c r="J1480" i="3" s="1"/>
  <c r="J1479" i="3" s="1"/>
  <c r="M1463" i="3"/>
  <c r="M1454" i="3" s="1"/>
  <c r="M1443" i="3" s="1"/>
  <c r="L1463" i="3"/>
  <c r="L1454" i="3" s="1"/>
  <c r="L1443" i="3" s="1"/>
  <c r="K1463" i="3"/>
  <c r="K1454" i="3" s="1"/>
  <c r="K1443" i="3" s="1"/>
  <c r="J1463" i="3"/>
  <c r="J1454" i="3" s="1"/>
  <c r="J1443" i="3" s="1"/>
  <c r="M1434" i="3"/>
  <c r="M1430" i="3" s="1"/>
  <c r="M1424" i="3" s="1"/>
  <c r="L1434" i="3"/>
  <c r="L1430" i="3" s="1"/>
  <c r="L1424" i="3" s="1"/>
  <c r="K1434" i="3"/>
  <c r="K1430" i="3" s="1"/>
  <c r="K1424" i="3" s="1"/>
  <c r="J1434" i="3"/>
  <c r="J1430" i="3" s="1"/>
  <c r="J1424" i="3" s="1"/>
  <c r="M1411" i="3"/>
  <c r="L1411" i="3"/>
  <c r="K1411" i="3"/>
  <c r="J1411" i="3"/>
  <c r="M1401" i="3"/>
  <c r="L1401" i="3"/>
  <c r="K1401" i="3"/>
  <c r="J1401" i="3"/>
  <c r="M1392" i="3"/>
  <c r="L1392" i="3"/>
  <c r="K1392" i="3"/>
  <c r="J1392" i="3"/>
  <c r="M1387" i="3"/>
  <c r="L1387" i="3"/>
  <c r="K1387" i="3"/>
  <c r="J1387" i="3"/>
  <c r="M1379" i="3"/>
  <c r="M1376" i="3" s="1"/>
  <c r="L1379" i="3"/>
  <c r="L1376" i="3" s="1"/>
  <c r="K1379" i="3"/>
  <c r="K1376" i="3" s="1"/>
  <c r="J1379" i="3"/>
  <c r="J1376" i="3" s="1"/>
  <c r="M1371" i="3"/>
  <c r="L1371" i="3"/>
  <c r="K1371" i="3"/>
  <c r="J1371" i="3"/>
  <c r="M1365" i="3"/>
  <c r="L1365" i="3"/>
  <c r="K1365" i="3"/>
  <c r="J1365" i="3"/>
  <c r="M1350" i="3"/>
  <c r="L1350" i="3"/>
  <c r="K1350" i="3"/>
  <c r="J1350" i="3"/>
  <c r="M1336" i="3"/>
  <c r="L1336" i="3"/>
  <c r="K1336" i="3"/>
  <c r="J1336" i="3"/>
  <c r="M1331" i="3"/>
  <c r="L1331" i="3"/>
  <c r="K1331" i="3"/>
  <c r="J1331" i="3"/>
  <c r="M1318" i="3"/>
  <c r="L1318" i="3"/>
  <c r="K1318" i="3"/>
  <c r="J1318" i="3"/>
  <c r="M1314" i="3"/>
  <c r="L1314" i="3"/>
  <c r="K1314" i="3"/>
  <c r="J1314" i="3"/>
  <c r="M1308" i="3"/>
  <c r="L1308" i="3"/>
  <c r="K1308" i="3"/>
  <c r="J1308" i="3"/>
  <c r="O1301" i="3"/>
  <c r="J1301" i="3"/>
  <c r="J1296" i="3" s="1"/>
  <c r="M1296" i="3"/>
  <c r="L1296" i="3"/>
  <c r="K1296" i="3"/>
  <c r="M1290" i="3"/>
  <c r="L1290" i="3"/>
  <c r="K1290" i="3"/>
  <c r="J1290" i="3"/>
  <c r="M1273" i="3"/>
  <c r="M1272" i="3" s="1"/>
  <c r="L1273" i="3"/>
  <c r="L1272" i="3" s="1"/>
  <c r="K1273" i="3"/>
  <c r="K1272" i="3" s="1"/>
  <c r="J1273" i="3"/>
  <c r="J1272" i="3" s="1"/>
  <c r="M1267" i="3"/>
  <c r="L1267" i="3"/>
  <c r="K1267" i="3"/>
  <c r="J1267" i="3"/>
  <c r="M1258" i="3"/>
  <c r="L1258" i="3"/>
  <c r="K1258" i="3"/>
  <c r="J1258" i="3"/>
  <c r="M1254" i="3"/>
  <c r="L1254" i="3"/>
  <c r="K1254" i="3"/>
  <c r="J1254" i="3"/>
  <c r="M1250" i="3"/>
  <c r="L1250" i="3"/>
  <c r="K1250" i="3"/>
  <c r="J1250" i="3"/>
  <c r="M1239" i="3"/>
  <c r="L1239" i="3"/>
  <c r="K1239" i="3"/>
  <c r="J1239" i="3"/>
  <c r="M1226" i="3"/>
  <c r="L1226" i="3"/>
  <c r="K1226" i="3"/>
  <c r="J1226" i="3"/>
  <c r="M1211" i="3"/>
  <c r="M1210" i="3" s="1"/>
  <c r="L1211" i="3"/>
  <c r="L1210" i="3" s="1"/>
  <c r="K1211" i="3"/>
  <c r="K1210" i="3" s="1"/>
  <c r="J1211" i="3"/>
  <c r="J1210" i="3" s="1"/>
  <c r="M1203" i="3"/>
  <c r="L1203" i="3"/>
  <c r="K1203" i="3"/>
  <c r="J1203" i="3"/>
  <c r="M1200" i="3"/>
  <c r="L1200" i="3"/>
  <c r="K1200" i="3"/>
  <c r="J1200" i="3"/>
  <c r="M1192" i="3"/>
  <c r="L1192" i="3"/>
  <c r="K1192" i="3"/>
  <c r="J1192" i="3"/>
  <c r="M1182" i="3"/>
  <c r="L1182" i="3"/>
  <c r="K1182" i="3"/>
  <c r="J1182" i="3"/>
  <c r="M1172" i="3"/>
  <c r="L1172" i="3"/>
  <c r="K1172" i="3"/>
  <c r="J1172" i="3"/>
  <c r="M1162" i="3"/>
  <c r="L1162" i="3"/>
  <c r="K1162" i="3"/>
  <c r="J1162" i="3"/>
  <c r="M1154" i="3"/>
  <c r="L1154" i="3"/>
  <c r="K1154" i="3"/>
  <c r="J1154" i="3"/>
  <c r="M1143" i="3"/>
  <c r="L1143" i="3"/>
  <c r="K1143" i="3"/>
  <c r="J1143" i="3"/>
  <c r="M1127" i="3"/>
  <c r="L1127" i="3"/>
  <c r="K1127" i="3"/>
  <c r="J1127" i="3"/>
  <c r="M1121" i="3"/>
  <c r="L1121" i="3"/>
  <c r="K1121" i="3"/>
  <c r="J1121" i="3"/>
  <c r="M1112" i="3"/>
  <c r="L1112" i="3"/>
  <c r="K1112" i="3"/>
  <c r="J1112" i="3"/>
  <c r="M1105" i="3"/>
  <c r="L1105" i="3"/>
  <c r="K1105" i="3"/>
  <c r="J1105" i="3"/>
  <c r="M1100" i="3"/>
  <c r="L1100" i="3"/>
  <c r="K1100" i="3"/>
  <c r="J1100" i="3"/>
  <c r="M1078" i="3"/>
  <c r="L1078" i="3"/>
  <c r="K1078" i="3"/>
  <c r="J1078" i="3"/>
  <c r="M1068" i="3"/>
  <c r="L1068" i="3"/>
  <c r="K1068" i="3"/>
  <c r="J1068" i="3"/>
  <c r="M1064" i="3"/>
  <c r="L1064" i="3"/>
  <c r="K1064" i="3"/>
  <c r="J1064" i="3"/>
  <c r="M1060" i="3"/>
  <c r="L1060" i="3"/>
  <c r="K1060" i="3"/>
  <c r="J1060" i="3"/>
  <c r="M1053" i="3"/>
  <c r="L1053" i="3"/>
  <c r="K1053" i="3"/>
  <c r="J1053" i="3"/>
  <c r="M1037" i="3"/>
  <c r="M1034" i="3" s="1"/>
  <c r="M1032" i="3" s="1"/>
  <c r="L1037" i="3"/>
  <c r="L1034" i="3" s="1"/>
  <c r="L1032" i="3" s="1"/>
  <c r="K1037" i="3"/>
  <c r="K1034" i="3" s="1"/>
  <c r="K1032" i="3" s="1"/>
  <c r="J1037" i="3"/>
  <c r="J1034" i="3" s="1"/>
  <c r="J1032" i="3" s="1"/>
  <c r="M1025" i="3"/>
  <c r="L1025" i="3"/>
  <c r="K1025" i="3"/>
  <c r="J1025" i="3"/>
  <c r="M1019" i="3"/>
  <c r="L1019" i="3"/>
  <c r="K1019" i="3"/>
  <c r="J1019" i="3"/>
  <c r="M1009" i="3"/>
  <c r="L1009" i="3"/>
  <c r="K1009" i="3"/>
  <c r="J1009" i="3"/>
  <c r="M983" i="3"/>
  <c r="M981" i="3" s="1"/>
  <c r="M977" i="3" s="1"/>
  <c r="M999" i="3" s="1"/>
  <c r="L983" i="3"/>
  <c r="L981" i="3" s="1"/>
  <c r="L977" i="3" s="1"/>
  <c r="L999" i="3" s="1"/>
  <c r="K983" i="3"/>
  <c r="K981" i="3" s="1"/>
  <c r="K977" i="3" s="1"/>
  <c r="K999" i="3" s="1"/>
  <c r="J983" i="3"/>
  <c r="J981" i="3" s="1"/>
  <c r="J977" i="3" s="1"/>
  <c r="J999" i="3" s="1"/>
  <c r="M982" i="3"/>
  <c r="M978" i="3" s="1"/>
  <c r="M973" i="3" s="1"/>
  <c r="L982" i="3"/>
  <c r="L978" i="3" s="1"/>
  <c r="K982" i="3"/>
  <c r="J982" i="3"/>
  <c r="J978" i="3" s="1"/>
  <c r="J973" i="3" s="1"/>
  <c r="M962" i="3"/>
  <c r="L962" i="3"/>
  <c r="K962" i="3"/>
  <c r="J962" i="3"/>
  <c r="M956" i="3"/>
  <c r="L956" i="3"/>
  <c r="K956" i="3"/>
  <c r="J956" i="3"/>
  <c r="M952" i="3"/>
  <c r="L952" i="3"/>
  <c r="K952" i="3"/>
  <c r="J952" i="3"/>
  <c r="J948" i="3"/>
  <c r="J944" i="3" s="1"/>
  <c r="M944" i="3"/>
  <c r="L944" i="3"/>
  <c r="K944" i="3"/>
  <c r="M932" i="3"/>
  <c r="L932" i="3"/>
  <c r="K932" i="3"/>
  <c r="J932" i="3"/>
  <c r="M920" i="3"/>
  <c r="L920" i="3"/>
  <c r="K920" i="3"/>
  <c r="J920" i="3"/>
  <c r="M908" i="3"/>
  <c r="L908" i="3"/>
  <c r="K908" i="3"/>
  <c r="J908" i="3"/>
  <c r="M885" i="3"/>
  <c r="L885" i="3"/>
  <c r="K885" i="3"/>
  <c r="J885" i="3"/>
  <c r="M878" i="3"/>
  <c r="L878" i="3"/>
  <c r="K878" i="3"/>
  <c r="J878" i="3"/>
  <c r="M871" i="3"/>
  <c r="L871" i="3"/>
  <c r="K871" i="3"/>
  <c r="J871" i="3"/>
  <c r="M863" i="3"/>
  <c r="L863" i="3"/>
  <c r="K863" i="3"/>
  <c r="J863" i="3"/>
  <c r="M852" i="3"/>
  <c r="L852" i="3"/>
  <c r="K852" i="3"/>
  <c r="J852" i="3"/>
  <c r="M843" i="3"/>
  <c r="L843" i="3"/>
  <c r="K843" i="3"/>
  <c r="J843" i="3"/>
  <c r="M827" i="3"/>
  <c r="L827" i="3"/>
  <c r="K827" i="3"/>
  <c r="J827" i="3"/>
  <c r="M822" i="3"/>
  <c r="L822" i="3"/>
  <c r="K822" i="3"/>
  <c r="J822" i="3"/>
  <c r="M801" i="3"/>
  <c r="L801" i="3"/>
  <c r="K801" i="3"/>
  <c r="J801" i="3"/>
  <c r="M795" i="3"/>
  <c r="L795" i="3"/>
  <c r="K795" i="3"/>
  <c r="J795" i="3"/>
  <c r="M781" i="3"/>
  <c r="L781" i="3"/>
  <c r="K781" i="3"/>
  <c r="J781" i="3"/>
  <c r="M775" i="3"/>
  <c r="L775" i="3"/>
  <c r="K775" i="3"/>
  <c r="J775" i="3"/>
  <c r="M770" i="3"/>
  <c r="L770" i="3"/>
  <c r="K770" i="3"/>
  <c r="J770" i="3"/>
  <c r="M757" i="3"/>
  <c r="L757" i="3"/>
  <c r="K757" i="3"/>
  <c r="J757" i="3"/>
  <c r="M747" i="3"/>
  <c r="L747" i="3"/>
  <c r="K747" i="3"/>
  <c r="J747" i="3"/>
  <c r="M740" i="3"/>
  <c r="L740" i="3"/>
  <c r="K740" i="3"/>
  <c r="J740" i="3"/>
  <c r="M717" i="3"/>
  <c r="L717" i="3"/>
  <c r="K717" i="3"/>
  <c r="J717" i="3"/>
  <c r="M695" i="3"/>
  <c r="L695" i="3"/>
  <c r="K695" i="3"/>
  <c r="J695" i="3"/>
  <c r="M665" i="3"/>
  <c r="L665" i="3"/>
  <c r="K665" i="3"/>
  <c r="J665" i="3"/>
  <c r="M662" i="3"/>
  <c r="L662" i="3"/>
  <c r="K662" i="3"/>
  <c r="J662" i="3"/>
  <c r="M660" i="3"/>
  <c r="L660" i="3"/>
  <c r="K660" i="3"/>
  <c r="J660" i="3"/>
  <c r="M658" i="3"/>
  <c r="L658" i="3"/>
  <c r="K658" i="3"/>
  <c r="J658" i="3"/>
  <c r="M649" i="3"/>
  <c r="L649" i="3"/>
  <c r="K649" i="3"/>
  <c r="J649" i="3"/>
  <c r="M636" i="3"/>
  <c r="L636" i="3"/>
  <c r="K636" i="3"/>
  <c r="J636" i="3"/>
  <c r="M633" i="3"/>
  <c r="L633" i="3"/>
  <c r="K633" i="3"/>
  <c r="J633" i="3"/>
  <c r="M630" i="3"/>
  <c r="L630" i="3"/>
  <c r="K630" i="3"/>
  <c r="J630" i="3"/>
  <c r="M617" i="3"/>
  <c r="M615" i="3" s="1"/>
  <c r="L617" i="3"/>
  <c r="L615" i="3" s="1"/>
  <c r="K617" i="3"/>
  <c r="K615" i="3" s="1"/>
  <c r="J617" i="3"/>
  <c r="J615" i="3" s="1"/>
  <c r="M610" i="3"/>
  <c r="L610" i="3"/>
  <c r="K610" i="3"/>
  <c r="J610" i="3"/>
  <c r="M604" i="3"/>
  <c r="L604" i="3"/>
  <c r="K604" i="3"/>
  <c r="J604" i="3"/>
  <c r="M590" i="3"/>
  <c r="L590" i="3"/>
  <c r="K590" i="3"/>
  <c r="J590" i="3"/>
  <c r="M580" i="3"/>
  <c r="L580" i="3"/>
  <c r="K580" i="3"/>
  <c r="J580" i="3"/>
  <c r="M570" i="3"/>
  <c r="L570" i="3"/>
  <c r="K570" i="3"/>
  <c r="J570" i="3"/>
  <c r="M561" i="3"/>
  <c r="L561" i="3"/>
  <c r="K561" i="3"/>
  <c r="J561" i="3"/>
  <c r="I559" i="3"/>
  <c r="H559" i="3"/>
  <c r="G559" i="3"/>
  <c r="F559" i="3"/>
  <c r="E559" i="3"/>
  <c r="M549" i="3"/>
  <c r="M529" i="3" s="1"/>
  <c r="M507" i="3" s="1"/>
  <c r="L549" i="3"/>
  <c r="L529" i="3" s="1"/>
  <c r="L507" i="3" s="1"/>
  <c r="K549" i="3"/>
  <c r="K529" i="3" s="1"/>
  <c r="K507" i="3" s="1"/>
  <c r="J549" i="3"/>
  <c r="J529" i="3" s="1"/>
  <c r="J507" i="3" s="1"/>
  <c r="M493" i="3"/>
  <c r="M490" i="3" s="1"/>
  <c r="M427" i="3" s="1"/>
  <c r="M504" i="3" s="1"/>
  <c r="L493" i="3"/>
  <c r="L490" i="3" s="1"/>
  <c r="L427" i="3" s="1"/>
  <c r="L504" i="3" s="1"/>
  <c r="K493" i="3"/>
  <c r="K490" i="3" s="1"/>
  <c r="K427" i="3" s="1"/>
  <c r="K504" i="3" s="1"/>
  <c r="J493" i="3"/>
  <c r="J490" i="3" s="1"/>
  <c r="J427" i="3" s="1"/>
  <c r="J504" i="3" s="1"/>
  <c r="M300" i="3"/>
  <c r="M299" i="3" s="1"/>
  <c r="M298" i="3" s="1"/>
  <c r="L300" i="3"/>
  <c r="L299" i="3" s="1"/>
  <c r="L298" i="3" s="1"/>
  <c r="K300" i="3"/>
  <c r="K299" i="3" s="1"/>
  <c r="K298" i="3" s="1"/>
  <c r="J300" i="3"/>
  <c r="J299" i="3" s="1"/>
  <c r="J298" i="3" s="1"/>
  <c r="M296" i="3"/>
  <c r="L296" i="3"/>
  <c r="K296" i="3"/>
  <c r="J296" i="3"/>
  <c r="J146" i="3" l="1"/>
  <c r="J53" i="3"/>
  <c r="L505" i="3"/>
  <c r="K505" i="3"/>
  <c r="M505" i="3"/>
  <c r="J425" i="3"/>
  <c r="L1225" i="3"/>
  <c r="M1118" i="3"/>
  <c r="M1285" i="3"/>
  <c r="M1302" i="3" s="1"/>
  <c r="M736" i="3"/>
  <c r="M726" i="3" s="1"/>
  <c r="M785" i="3"/>
  <c r="M861" i="3"/>
  <c r="M859" i="3" s="1"/>
  <c r="K840" i="3"/>
  <c r="K838" i="3" s="1"/>
  <c r="K1005" i="3"/>
  <c r="K1002" i="3" s="1"/>
  <c r="J1247" i="3"/>
  <c r="L629" i="3"/>
  <c r="L628" i="3" s="1"/>
  <c r="L644" i="3" s="1"/>
  <c r="L648" i="3"/>
  <c r="L647" i="3" s="1"/>
  <c r="L670" i="3" s="1"/>
  <c r="J1050" i="3"/>
  <c r="J1047" i="3" s="1"/>
  <c r="J1349" i="3"/>
  <c r="J1383" i="3" s="1"/>
  <c r="J767" i="3"/>
  <c r="J861" i="3"/>
  <c r="J859" i="3" s="1"/>
  <c r="K736" i="3"/>
  <c r="K726" i="3" s="1"/>
  <c r="J1225" i="3"/>
  <c r="J785" i="3"/>
  <c r="K1225" i="3"/>
  <c r="J840" i="3"/>
  <c r="J838" i="3" s="1"/>
  <c r="M840" i="3"/>
  <c r="M838" i="3" s="1"/>
  <c r="M629" i="3"/>
  <c r="M628" i="3" s="1"/>
  <c r="M644" i="3" s="1"/>
  <c r="M648" i="3"/>
  <c r="M647" i="3" s="1"/>
  <c r="M670" i="3" s="1"/>
  <c r="L736" i="3"/>
  <c r="L726" i="3" s="1"/>
  <c r="L767" i="3"/>
  <c r="L861" i="3"/>
  <c r="L859" i="3" s="1"/>
  <c r="M1247" i="3"/>
  <c r="K1349" i="3"/>
  <c r="K1383" i="3" s="1"/>
  <c r="K861" i="3"/>
  <c r="K859" i="3" s="1"/>
  <c r="J1142" i="3"/>
  <c r="J1133" i="3" s="1"/>
  <c r="J1220" i="3" s="1"/>
  <c r="J589" i="3"/>
  <c r="J588" i="3" s="1"/>
  <c r="J624" i="3" s="1"/>
  <c r="K557" i="3"/>
  <c r="K583" i="3" s="1"/>
  <c r="K589" i="3"/>
  <c r="K588" i="3" s="1"/>
  <c r="K624" i="3" s="1"/>
  <c r="L1142" i="3"/>
  <c r="L1133" i="3" s="1"/>
  <c r="L1220" i="3" s="1"/>
  <c r="J1304" i="3"/>
  <c r="J1321" i="3" s="1"/>
  <c r="L589" i="3"/>
  <c r="L588" i="3" s="1"/>
  <c r="L624" i="3" s="1"/>
  <c r="L679" i="3"/>
  <c r="L673" i="3" s="1"/>
  <c r="L840" i="3"/>
  <c r="L838" i="3" s="1"/>
  <c r="J1005" i="3"/>
  <c r="J1002" i="3" s="1"/>
  <c r="M1142" i="3"/>
  <c r="M1133" i="3" s="1"/>
  <c r="M1220" i="3" s="1"/>
  <c r="M1225" i="3"/>
  <c r="K1304" i="3"/>
  <c r="K1321" i="3" s="1"/>
  <c r="K1323" i="3"/>
  <c r="K1339" i="3" s="1"/>
  <c r="J1118" i="3"/>
  <c r="J1084" i="3" s="1"/>
  <c r="J1130" i="3" s="1"/>
  <c r="J1285" i="3"/>
  <c r="J1302" i="3" s="1"/>
  <c r="L1304" i="3"/>
  <c r="L1321" i="3" s="1"/>
  <c r="L1323" i="3"/>
  <c r="L1339" i="3" s="1"/>
  <c r="L1385" i="3"/>
  <c r="L1419" i="3" s="1"/>
  <c r="K1142" i="3"/>
  <c r="K1133" i="3" s="1"/>
  <c r="K1220" i="3" s="1"/>
  <c r="J629" i="3"/>
  <c r="J628" i="3" s="1"/>
  <c r="J644" i="3" s="1"/>
  <c r="J648" i="3"/>
  <c r="J647" i="3" s="1"/>
  <c r="J670" i="3" s="1"/>
  <c r="L1005" i="3"/>
  <c r="L1002" i="3" s="1"/>
  <c r="L1086" i="3"/>
  <c r="K1118" i="3"/>
  <c r="K1084" i="3" s="1"/>
  <c r="K1130" i="3" s="1"/>
  <c r="K1285" i="3"/>
  <c r="K1302" i="3" s="1"/>
  <c r="M1323" i="3"/>
  <c r="M1339" i="3" s="1"/>
  <c r="M1005" i="3"/>
  <c r="M1002" i="3" s="1"/>
  <c r="L1285" i="3"/>
  <c r="L1302" i="3" s="1"/>
  <c r="K629" i="3"/>
  <c r="K628" i="3" s="1"/>
  <c r="K644" i="3" s="1"/>
  <c r="L785" i="3"/>
  <c r="J1323" i="3"/>
  <c r="J1339" i="3" s="1"/>
  <c r="K767" i="3"/>
  <c r="K679" i="3"/>
  <c r="K673" i="3" s="1"/>
  <c r="L1247" i="3"/>
  <c r="L1118" i="3"/>
  <c r="M557" i="3"/>
  <c r="M583" i="3" s="1"/>
  <c r="J1385" i="3"/>
  <c r="J1419" i="3" s="1"/>
  <c r="J555" i="3"/>
  <c r="J557" i="3"/>
  <c r="J583" i="3" s="1"/>
  <c r="J679" i="3"/>
  <c r="J673" i="3" s="1"/>
  <c r="M1349" i="3"/>
  <c r="M1383" i="3" s="1"/>
  <c r="M1050" i="3"/>
  <c r="M1047" i="3" s="1"/>
  <c r="J736" i="3"/>
  <c r="J726" i="3" s="1"/>
  <c r="M1086" i="3"/>
  <c r="M555" i="3"/>
  <c r="K1385" i="3"/>
  <c r="L1050" i="3"/>
  <c r="L1047" i="3" s="1"/>
  <c r="M1304" i="3"/>
  <c r="M1321" i="3" s="1"/>
  <c r="J899" i="3"/>
  <c r="J889" i="3" s="1"/>
  <c r="K648" i="3"/>
  <c r="K647" i="3" s="1"/>
  <c r="K670" i="3" s="1"/>
  <c r="M899" i="3"/>
  <c r="M889" i="3" s="1"/>
  <c r="M679" i="3"/>
  <c r="M673" i="3" s="1"/>
  <c r="M1385" i="3"/>
  <c r="M1419" i="3" s="1"/>
  <c r="K785" i="3"/>
  <c r="K899" i="3"/>
  <c r="K889" i="3" s="1"/>
  <c r="L557" i="3"/>
  <c r="L583" i="3" s="1"/>
  <c r="K941" i="3"/>
  <c r="K936" i="3" s="1"/>
  <c r="J1493" i="3"/>
  <c r="M1496" i="3"/>
  <c r="M1519" i="3" s="1"/>
  <c r="K1050" i="3"/>
  <c r="K1047" i="3" s="1"/>
  <c r="M941" i="3"/>
  <c r="M936" i="3" s="1"/>
  <c r="M589" i="3"/>
  <c r="M588" i="3" s="1"/>
  <c r="M624" i="3" s="1"/>
  <c r="L1496" i="3"/>
  <c r="L1519" i="3" s="1"/>
  <c r="L941" i="3"/>
  <c r="L936" i="3" s="1"/>
  <c r="L1493" i="3"/>
  <c r="J1496" i="3"/>
  <c r="J1519" i="3" s="1"/>
  <c r="M275" i="3"/>
  <c r="M272" i="3" s="1"/>
  <c r="M318" i="3" s="1"/>
  <c r="K1496" i="3"/>
  <c r="K1519" i="3" s="1"/>
  <c r="M767" i="3"/>
  <c r="M1493" i="3"/>
  <c r="J275" i="3"/>
  <c r="J272" i="3" s="1"/>
  <c r="J318" i="3" s="1"/>
  <c r="L899" i="3"/>
  <c r="L889" i="3" s="1"/>
  <c r="K1247" i="3"/>
  <c r="M1000" i="3"/>
  <c r="K1493" i="3"/>
  <c r="L1349" i="3"/>
  <c r="K275" i="3"/>
  <c r="K272" i="3" s="1"/>
  <c r="K318" i="3" s="1"/>
  <c r="J941" i="3"/>
  <c r="J936" i="3" s="1"/>
  <c r="L1000" i="3"/>
  <c r="K1000" i="3"/>
  <c r="L275" i="3"/>
  <c r="L272" i="3" s="1"/>
  <c r="L318" i="3" s="1"/>
  <c r="N999" i="3"/>
  <c r="K319" i="3" l="1"/>
  <c r="M319" i="3"/>
  <c r="J505" i="3"/>
  <c r="L319" i="3"/>
  <c r="L1322" i="3"/>
  <c r="L1223" i="3"/>
  <c r="L1278" i="3" s="1"/>
  <c r="K1081" i="3"/>
  <c r="K645" i="3"/>
  <c r="L555" i="3"/>
  <c r="L585" i="3" s="1"/>
  <c r="M1084" i="3"/>
  <c r="M1130" i="3" s="1"/>
  <c r="M1131" i="3" s="1"/>
  <c r="M765" i="3"/>
  <c r="M856" i="3" s="1"/>
  <c r="J1223" i="3"/>
  <c r="J1278" i="3" s="1"/>
  <c r="J765" i="3"/>
  <c r="J856" i="3" s="1"/>
  <c r="L671" i="3"/>
  <c r="M645" i="3"/>
  <c r="L645" i="3"/>
  <c r="L1303" i="3"/>
  <c r="M671" i="3"/>
  <c r="K555" i="3"/>
  <c r="K585" i="3" s="1"/>
  <c r="L1524" i="3"/>
  <c r="L1527" i="3" s="1"/>
  <c r="L1344" i="3"/>
  <c r="L765" i="3"/>
  <c r="L856" i="3" s="1"/>
  <c r="K1341" i="3"/>
  <c r="K1223" i="3"/>
  <c r="K1278" i="3" s="1"/>
  <c r="K1322" i="3"/>
  <c r="M1341" i="3"/>
  <c r="L1281" i="3"/>
  <c r="M1223" i="3"/>
  <c r="M1278" i="3" s="1"/>
  <c r="M1303" i="3"/>
  <c r="L1420" i="3"/>
  <c r="J1081" i="3"/>
  <c r="K1082" i="3" s="1"/>
  <c r="J1524" i="3"/>
  <c r="J1527" i="3" s="1"/>
  <c r="K1344" i="3"/>
  <c r="M1081" i="3"/>
  <c r="K1303" i="3"/>
  <c r="K1281" i="3"/>
  <c r="L1341" i="3"/>
  <c r="L1081" i="3"/>
  <c r="N644" i="3"/>
  <c r="K765" i="3"/>
  <c r="K856" i="3" s="1"/>
  <c r="L1084" i="3"/>
  <c r="L1130" i="3" s="1"/>
  <c r="L1131" i="3" s="1"/>
  <c r="M1524" i="3"/>
  <c r="M1527" i="3" s="1"/>
  <c r="K671" i="3"/>
  <c r="J1341" i="3"/>
  <c r="K584" i="3"/>
  <c r="L1340" i="3"/>
  <c r="K1340" i="3"/>
  <c r="J1421" i="3"/>
  <c r="K1520" i="3"/>
  <c r="J1344" i="3"/>
  <c r="M1420" i="3"/>
  <c r="M1340" i="3"/>
  <c r="J1281" i="3"/>
  <c r="M584" i="3"/>
  <c r="L584" i="3"/>
  <c r="M585" i="3"/>
  <c r="J585" i="3"/>
  <c r="K1524" i="3"/>
  <c r="L1494" i="3"/>
  <c r="M1384" i="3"/>
  <c r="K1384" i="3"/>
  <c r="K1419" i="3"/>
  <c r="K1420" i="3" s="1"/>
  <c r="M1281" i="3"/>
  <c r="M1322" i="3"/>
  <c r="M1494" i="3"/>
  <c r="N670" i="3"/>
  <c r="M1344" i="3"/>
  <c r="J997" i="3"/>
  <c r="K997" i="3"/>
  <c r="M997" i="3"/>
  <c r="L997" i="3"/>
  <c r="K1494" i="3"/>
  <c r="M625" i="3"/>
  <c r="M1421" i="3"/>
  <c r="L1221" i="3"/>
  <c r="K1131" i="3"/>
  <c r="M1520" i="3"/>
  <c r="K1221" i="3"/>
  <c r="L1520" i="3"/>
  <c r="K625" i="3"/>
  <c r="M1221" i="3"/>
  <c r="L1383" i="3"/>
  <c r="L1384" i="3" s="1"/>
  <c r="L625" i="3"/>
  <c r="J1000" i="3"/>
  <c r="M556" i="3"/>
  <c r="J319" i="3" l="1"/>
  <c r="L857" i="3"/>
  <c r="L556" i="3"/>
  <c r="J645" i="3"/>
  <c r="K1279" i="3"/>
  <c r="J1322" i="3"/>
  <c r="M1279" i="3"/>
  <c r="L1279" i="3"/>
  <c r="J671" i="3"/>
  <c r="J1303" i="3"/>
  <c r="L1525" i="3"/>
  <c r="K556" i="3"/>
  <c r="K1342" i="3"/>
  <c r="M1082" i="3"/>
  <c r="L1082" i="3"/>
  <c r="L1342" i="3"/>
  <c r="K1525" i="3"/>
  <c r="M1422" i="3"/>
  <c r="M1342" i="3"/>
  <c r="M1525" i="3"/>
  <c r="K1421" i="3"/>
  <c r="K1522" i="3" s="1"/>
  <c r="J1420" i="3"/>
  <c r="J1340" i="3"/>
  <c r="M586" i="3"/>
  <c r="K586" i="3"/>
  <c r="J584" i="3"/>
  <c r="K857" i="3"/>
  <c r="M857" i="3"/>
  <c r="L586" i="3"/>
  <c r="N1524" i="3"/>
  <c r="N1525" i="3" s="1"/>
  <c r="K1527" i="3"/>
  <c r="J1384" i="3"/>
  <c r="J1494" i="3"/>
  <c r="J625" i="3"/>
  <c r="M998" i="3"/>
  <c r="K998" i="3"/>
  <c r="L998" i="3"/>
  <c r="M1522" i="3"/>
  <c r="M1530" i="3" s="1"/>
  <c r="J1520" i="3"/>
  <c r="J1131" i="3"/>
  <c r="J1221" i="3"/>
  <c r="L1421" i="3"/>
  <c r="L1422" i="3" s="1"/>
  <c r="J1522" i="3"/>
  <c r="J1530" i="3" s="1"/>
  <c r="J1279" i="3" l="1"/>
  <c r="J556" i="3"/>
  <c r="J1082" i="3"/>
  <c r="J1342" i="3"/>
  <c r="K1422" i="3"/>
  <c r="J1422" i="3" s="1"/>
  <c r="N1527" i="3"/>
  <c r="J857" i="3"/>
  <c r="J586" i="3"/>
  <c r="K1530" i="3"/>
  <c r="K1531" i="3" s="1"/>
  <c r="J998" i="3"/>
  <c r="M1531" i="3"/>
  <c r="L1522" i="3"/>
  <c r="L1523" i="3" s="1"/>
  <c r="K1523" i="3"/>
  <c r="M1523" i="3"/>
  <c r="L1530" i="3" l="1"/>
  <c r="L1531" i="3" s="1"/>
  <c r="N1522" i="3"/>
  <c r="N1523" i="3" s="1"/>
  <c r="N1530" i="3" l="1"/>
  <c r="N1531" i="3" s="1"/>
  <c r="J1531" i="3" s="1"/>
</calcChain>
</file>

<file path=xl/sharedStrings.xml><?xml version="1.0" encoding="utf-8"?>
<sst xmlns="http://schemas.openxmlformats.org/spreadsheetml/2006/main" count="8142" uniqueCount="3430">
  <si>
    <t>Х</t>
  </si>
  <si>
    <t>ЕС,
KFW, WB, SECO и USAID</t>
  </si>
  <si>
    <t>KIAK
WB</t>
  </si>
  <si>
    <t>EBRR, EIB, GCF</t>
  </si>
  <si>
    <t>WB, AIIB, Eurasian Bank</t>
  </si>
  <si>
    <t>ADB</t>
  </si>
  <si>
    <t>WB, EBRR, IDB, EIB, DFID, USAID</t>
  </si>
  <si>
    <t>IDB</t>
  </si>
  <si>
    <t>KOICA</t>
  </si>
  <si>
    <t>WB</t>
  </si>
  <si>
    <t>ADB, EBRD</t>
  </si>
  <si>
    <t>н/д</t>
  </si>
  <si>
    <t xml:space="preserve"> </t>
  </si>
  <si>
    <t xml:space="preserve">
</t>
  </si>
  <si>
    <t>ЮНФПА,</t>
  </si>
  <si>
    <t xml:space="preserve">ЮНФПА, </t>
  </si>
  <si>
    <t>ЮНФПА</t>
  </si>
  <si>
    <t>ЮНИСЕФ</t>
  </si>
  <si>
    <t>Талабот ба маблағгузорӣ                       (млн. сомони) (Input)</t>
  </si>
  <si>
    <t>ҳукумат</t>
  </si>
  <si>
    <t>донорҳо</t>
  </si>
  <si>
    <t>бахши хусусӣ</t>
  </si>
  <si>
    <t>Масъул</t>
  </si>
  <si>
    <t>Шарикони рушд</t>
  </si>
  <si>
    <t>Лоиҳаҳои ШДБХ таҳия карда шуданд</t>
  </si>
  <si>
    <t>Ассотсиатсияҳои нав таъсис дода шуданд</t>
  </si>
  <si>
    <t>Корҳои ҷустуҷӯи геологӣ гузаронида шуданд</t>
  </si>
  <si>
    <t>Афзоиши истеҳсолот ба назар мерасад</t>
  </si>
  <si>
    <t>Иқтидорҳои истеҳсолӣ ба истифода дода шуданд</t>
  </si>
  <si>
    <t>Сохтмон идома дорад</t>
  </si>
  <si>
    <t>Иншооти энергетикӣ сохта шуданд. (Дар вилояти Суғд бо иқтидори умумии 10 МВт)</t>
  </si>
  <si>
    <t>НБО-и Сарбанд</t>
  </si>
  <si>
    <t>Лоиҳа амалӣ карда шуд</t>
  </si>
  <si>
    <t>Барнома иҷро шудааст</t>
  </si>
  <si>
    <t>Васеъ намудани ваколатҳо ва функсияҳои танзимгари энергетикӣ</t>
  </si>
  <si>
    <t>Мутахассисон таълим гирифтанд</t>
  </si>
  <si>
    <t>Нармафзор таҳия ва мутобиқ карда шудааст</t>
  </si>
  <si>
    <t>Маркази таълимии комилан муҷаҳҳаз (сахтафзор ва нармафзор) таъсис дода шуд ва омӯзиши мувофиқ оид ба истифодаи бастаҳои оморӣ барои кормандони  ИИД АИМЧТ ва дигар муассисаҳои давлатӣ гузаронида шуд</t>
  </si>
  <si>
    <t>Таъмин карда мешавад</t>
  </si>
  <si>
    <t xml:space="preserve">(1) Консепсияи сиёсати демографӣ барои солҳои 2021-2030 таҳия шудааст.                                                                                                                              </t>
  </si>
  <si>
    <t>Маводи омӯзишӣ оид ба таҳлили маълумоти оморӣ таҳия карда шудааст</t>
  </si>
  <si>
    <t>Ҳисоботҳо омода карда шуданд</t>
  </si>
  <si>
    <t>Тадқиқот анҷом дода шуд</t>
  </si>
  <si>
    <t>Сиёсат ва нақшаҳо таҳия карда шуданд</t>
  </si>
  <si>
    <t>Як силсила маъракаҳои иттилоотӣ ва муколамаҳои сиёсӣ дар сатҳи баланд баргузор шуданд</t>
  </si>
  <si>
    <t>Санадҳои меъёрии ҳуқуқии бозори мавҷудаи меҳнат ба стандартҳои байналмилалӣ мутобиқ карда шуданд</t>
  </si>
  <si>
    <t>Барнома таҳия шудааст</t>
  </si>
  <si>
    <t>Механизм бо иштироки шарикони иҷтимоӣ таҳия шудааст. Шумораи супорандагони суғуртаи иҷтимоӣ ҳамасола 5% меафзояд</t>
  </si>
  <si>
    <t>Базаи моддию техникӣ мустаҳкам гардида, ба стандартҳо ҷавобгӯ мебошад</t>
  </si>
  <si>
    <t>Тавозуни минтақавии захираҳои меҳнатӣ таҳия карда шуд</t>
  </si>
  <si>
    <t xml:space="preserve">Механизм таҳия шудааст_x000D_
</t>
  </si>
  <si>
    <t>Маҷмӯи имтиёзҳо ва имтиёзҳо барои корфармоён барои ҷалби маъюбон дар қатори дигарон дар бахши расмӣ.</t>
  </si>
  <si>
    <t>Таҳия гардидааст</t>
  </si>
  <si>
    <t>Тадқиқот гузаронида шудааст</t>
  </si>
  <si>
    <t>Механизми ҷамъоварӣ ва паҳн намудани иттилоот таҳия ва амал мекунад</t>
  </si>
  <si>
    <t>ТБМ</t>
  </si>
  <si>
    <t>ТБМ, ЮНИСЕФ</t>
  </si>
  <si>
    <t>ТБМ, АБР</t>
  </si>
  <si>
    <t>СБМ</t>
  </si>
  <si>
    <t>ТБМ, СБМ</t>
  </si>
  <si>
    <t>ТБМ, СБМ, АБР, Иттиҳоди Аврупо</t>
  </si>
  <si>
    <t xml:space="preserve">ВММША </t>
  </si>
  <si>
    <t>ВММША, Вазорату идорахо</t>
  </si>
  <si>
    <t>Марказҳои хизматрасонии давлатӣ ба аҳолӣ аз рӯи принсипи "Равзанаи ягона" таъсис дода шуданд</t>
  </si>
  <si>
    <t>Барои кормандони марказҳои хизматрасонӣ оид ба кор бо шаҳрвандон дастурҳои дахлдор таҳия ва қабул карда шуданд</t>
  </si>
  <si>
    <t>Дар асоси таҳлили самаранокии қонунгузории зидди коррупсия маҷмӯи тағйироту иловаҳо ба санадҳои қонунгузории кишвар таҳия карда шуд</t>
  </si>
  <si>
    <t>Харитаи роҳ амалӣ карда мешавад</t>
  </si>
  <si>
    <t>UNDP</t>
  </si>
  <si>
    <t>Маҷмӯи тадбирҳо таҳия карда шудааст</t>
  </si>
  <si>
    <t>Механизме таҳия шудааст ва амалӣ мешавад</t>
  </si>
  <si>
    <t>Тадбирҳо таҳия карда шуданд</t>
  </si>
  <si>
    <t>Шартҳои дахлдор татбиқ карда мешаванд</t>
  </si>
  <si>
    <t>Методология таҳия шудааст</t>
  </si>
  <si>
    <t>Барномаҳои минтақавӣ бо дарназардошти ҲРУ таҳия шудаанд</t>
  </si>
  <si>
    <t>Таҳлилҳо омода карда шуданд</t>
  </si>
  <si>
    <t>Барномаи мукаммал таҳия шудааст</t>
  </si>
  <si>
    <t>ЕБРР</t>
  </si>
  <si>
    <t>Меъёрҳо таҳия карда шуданд</t>
  </si>
  <si>
    <t>Арзёбӣ гузаронида мешавад</t>
  </si>
  <si>
    <t>Харитаи роҳ таҳия карда шуд</t>
  </si>
  <si>
    <t xml:space="preserve">Тадбирҳо таҳия карда мешаванд_x000D_
Хизматрасонӣ тақвият дода шуд </t>
  </si>
  <si>
    <t xml:space="preserve">ЮНИСЕФ  </t>
  </si>
  <si>
    <t>Хизматҳо сохта шудаанд</t>
  </si>
  <si>
    <t>х</t>
  </si>
  <si>
    <t>Терминалҳо сохта шудаанд</t>
  </si>
  <si>
    <t>Ҳисоботи татбиқи лоиҳа</t>
  </si>
  <si>
    <t>JICA</t>
  </si>
  <si>
    <t>EBRD</t>
  </si>
  <si>
    <t>на камтар аз 100</t>
  </si>
  <si>
    <t>на камтар аз 50</t>
  </si>
  <si>
    <t>на камтар аз 30</t>
  </si>
  <si>
    <t>на камтар аз 75</t>
  </si>
  <si>
    <t>мардон</t>
  </si>
  <si>
    <t>занон</t>
  </si>
  <si>
    <t>аз ҷумла духтарон</t>
  </si>
  <si>
    <t>на камтар аз 5.8</t>
  </si>
  <si>
    <t>на камтар аз 5.9</t>
  </si>
  <si>
    <t>на камтар аз 6</t>
  </si>
  <si>
    <t>тақрибан 40</t>
  </si>
  <si>
    <t>на камтар аз 40</t>
  </si>
  <si>
    <t>на камтар аз 80</t>
  </si>
  <si>
    <t>на камтар аз 35</t>
  </si>
  <si>
    <t>на камтар аз 7</t>
  </si>
  <si>
    <t>X</t>
  </si>
  <si>
    <t>Муассисаҳои таълимӣ сохта ва таҷдид карда шуданд</t>
  </si>
  <si>
    <t>Мавҷудияти ҳисоботи солона оид ба мониторинги дахлдор</t>
  </si>
  <si>
    <t>на камтар аз 60</t>
  </si>
  <si>
    <t>на камтар аз 70</t>
  </si>
  <si>
    <t>Барномаҳои дахлдор таҳия, тасдиқ ва назорат карда мешаванд</t>
  </si>
  <si>
    <t>Техникаи нав таҳия шудааст</t>
  </si>
  <si>
    <t>Нақшаи чорабиниҳои дахлдор тасдиқ карда шуд</t>
  </si>
  <si>
    <t>- дар синфҳои 2 ва 3 (писарон);</t>
  </si>
  <si>
    <t xml:space="preserve">    - хатмкунандагони мактабҳои ибтидоӣ (писарон);</t>
  </si>
  <si>
    <t xml:space="preserve">    - хатмкунандагони мактабҳои ибтидоӣ (духтарон);</t>
  </si>
  <si>
    <t xml:space="preserve">    - хатмкунандагони мактабҳои миёна (писарон);</t>
  </si>
  <si>
    <t xml:space="preserve">    - хатмкунандагони мактабҳои миёна (духтарон);</t>
  </si>
  <si>
    <t>на камтар аз 55</t>
  </si>
  <si>
    <t>на камтар аз 65</t>
  </si>
  <si>
    <t>на камтар аз 25</t>
  </si>
  <si>
    <t>на камтар аз 85</t>
  </si>
  <si>
    <t>на камтар аз 90</t>
  </si>
  <si>
    <t>на камтар аз 95</t>
  </si>
  <si>
    <t>Чаҳорчӯби тахассуси миллӣ ҷорӣ карда шуд</t>
  </si>
  <si>
    <t>на камтар аз 10</t>
  </si>
  <si>
    <t>Шаклҳои мувофиқ таҳия ва қабул карда шуданд</t>
  </si>
  <si>
    <t>Афзоиши шумораи муассисаҳои таълимии ғайридавлатӣ дар асоси шарикии давлат ва бахши хусусӣ</t>
  </si>
  <si>
    <t>Консепсияи ташкили кластерҳои таълимӣ дар Ҷумҳурии Тоҷикистон таҳия ва қабул карда шуд</t>
  </si>
  <si>
    <t>духтарон</t>
  </si>
  <si>
    <t>Барномаи дахлдор таҳия карда шуд</t>
  </si>
  <si>
    <t>Нақшаи дахлдори рушди миёнамӯҳлат таҳия карда шуда истодааст</t>
  </si>
  <si>
    <t>Харитаи дахлдори роҳ тасдиқ карда шуд</t>
  </si>
  <si>
    <t>Муқаррароти дахлдор таҳия шудааст</t>
  </si>
  <si>
    <t>3) таносуби музди миёнаи мутахассисони соҳаи тадқиқоти илмӣ ба музди миёнаи меҳнат дар кишвар</t>
  </si>
  <si>
    <t>Харитаи роҳ -и дахлдор тасдиқ карда шуд</t>
  </si>
  <si>
    <t>Қабули харитаи роҳ</t>
  </si>
  <si>
    <t>Ҳисоботи дахлдори тадқиқотӣ бо тавсияҳои сиёсӣ пешниҳод карда шудааст</t>
  </si>
  <si>
    <t>Ворид кардани масъалаҳои моликияти зеҳнӣ ба Низомномаи фаъолияти бизнес-инкубаторҳо ва технопаркҳои минтақавӣ</t>
  </si>
  <si>
    <t>Бахши ҳамкориҳои байналмилалӣ дар Стратегияи миллии рушди илм ва техникаи Ҷумҳурии Тоҷикистон барои давраи то 2030</t>
  </si>
  <si>
    <t>2. Давомнокии умр</t>
  </si>
  <si>
    <t>Барнома таҳия шудааст ва амалӣ шуда истодааст</t>
  </si>
  <si>
    <t>Барномаҳои нави таълимӣ тасдиқ ва татбиқ карда мешаванд</t>
  </si>
  <si>
    <t>Қоидаҳои дахлдор татбиқ карда мешаванд</t>
  </si>
  <si>
    <t>Ҷойҳои кории иловагӣ таъсис дода шуданд</t>
  </si>
  <si>
    <t>МЗСЗН</t>
  </si>
  <si>
    <t>Санадҳои меъёрии ҳуқуқӣ дар соҳаи тандурустӣ таҳия ва қабул карда шуданд</t>
  </si>
  <si>
    <t>Протоколҳо ва стандартҳои клиникӣ таҳия шудаанд</t>
  </si>
  <si>
    <t>Нақшаи ҳамаҷонибаи миллӣ оид ба бисёрсоҳавӣ таҳия карда шуд</t>
  </si>
  <si>
    <t>Тартиби хизматрасонии тиббии хусусӣ муайян карда шуд</t>
  </si>
  <si>
    <t>Нақшаи миёнамӯҳлат таҳия ва тасдиқ карда шуд</t>
  </si>
  <si>
    <t>Нақшаи ягона таҳия карда шуд</t>
  </si>
  <si>
    <t>Воситаи технологияҳои иттилоотӣ таҳия ва татбиқ карда мешавад</t>
  </si>
  <si>
    <t>Барнома таҳия ва тасдиқ карда шуд</t>
  </si>
  <si>
    <t>Таҷҳизоти озмоишгоҳҳо барои назорати сифати доруҳо</t>
  </si>
  <si>
    <t>ҲРУ 2.2.2 Паҳншавии камғизоӣ дар байни кӯдакони то 5-сола, аз рӯи намудҳо (фарбеҳӣ) (СҶТ, sd&gt; +2)</t>
  </si>
  <si>
    <t>ҲРУ 3.3.1 Шумораи сироятҳои нави ВНМО ба 1000 нафар одамони сироятнашуда аз рӯи ҷинс, синну сол ва узвият дар аҳолии асосӣ</t>
  </si>
  <si>
    <t>ҲРУ 3.3.2 Бемории сил ба 100,000 аҳолӣ</t>
  </si>
  <si>
    <t>Глобальный фонд, ЮСАИД ETIKA, ЮСАИД LON, ТУТ, KNCV, MSF</t>
  </si>
  <si>
    <t>ҲРУ 3.4.1 Марг аз бемориҳои дилу раг</t>
  </si>
  <si>
    <t>Фавти саратон</t>
  </si>
  <si>
    <t xml:space="preserve">  Фавт аз диабети қанд,</t>
  </si>
  <si>
    <t>Марг аз бемориҳои музмини роҳҳои нафас</t>
  </si>
  <si>
    <t>ҲРУ 2.2.3 Паҳншавии камхунӣ дар байни занони синни репродуктивӣ (%)</t>
  </si>
  <si>
    <t>3.b.1 Таносуби аҳолии мақсаднок, ки бо тамоми ваксинаҳои ба барномаҳои миллӣ дохилшуда эм карда шудаанд</t>
  </si>
  <si>
    <t>5.0</t>
  </si>
  <si>
    <t>Шумора ва% беморхонаҳои сертификатсиони "Ба кӯдакон дӯстона"</t>
  </si>
  <si>
    <t>Шумораи озмоишгоҳҳои муосиршуда</t>
  </si>
  <si>
    <t>Фоизи намунаҳое, ки ба талаботи санитарию гигиенӣ ҷавобгӯ нестанд</t>
  </si>
  <si>
    <t>Оинномаҳо таҳия ва тасдиқ карда шуданд</t>
  </si>
  <si>
    <t>Нақша таҳия карда шуд</t>
  </si>
  <si>
    <t>Ҳисоботи солона</t>
  </si>
  <si>
    <t>Маводи иттилоотӣ таҳия шудааст</t>
  </si>
  <si>
    <t>Регламенти техникӣ таҳия шудааст</t>
  </si>
  <si>
    <t>Лабораторияҳо сохта шудаанд ва фаъолият доранд</t>
  </si>
  <si>
    <t>Маводҳои иттилоотӣ таҳия ва татбиқ карда мешаванд</t>
  </si>
  <si>
    <t>Шумораи маводҳои иттилоотӣ ва таълимӣ оид ба идоракунии тарзи ҳаёти солим ва пешгирии бемориҳо дар байни аҳолӣ, миллион адад</t>
  </si>
  <si>
    <t>Плани солонаи ҳамаҷониба таҳия карда шуд</t>
  </si>
  <si>
    <t>Феҳристи солона таҳия шудааст</t>
  </si>
  <si>
    <t>Талаботе, ки дар сатҳи қонунгузорӣ тақвият дода шудааст</t>
  </si>
  <si>
    <t>Таҷҳизот харида шудааст</t>
  </si>
  <si>
    <t>Курсҳои такмили ихтисос ташкил карда шуданд</t>
  </si>
  <si>
    <t>Нақша таҳия ва тасдиқ карда шуд</t>
  </si>
  <si>
    <t>Протоколҳо ва стандартҳои клиникӣ таҳия ва тасдиқ карда шуданд</t>
  </si>
  <si>
    <t>Ҳуҷҷати меъёрӣ таҳия ва тасдиқ карда шудааст</t>
  </si>
  <si>
    <t>Муассисаҳои томактабӣ ва мактабӣ бо кадрҳои тиббӣ таъмин мебошанд</t>
  </si>
  <si>
    <t>ҲРУ 3.1.2 Таносуби таваллудҳое, ки дар онҳо кормандони бомаҳорати тиббӣ иштирок мекунанд</t>
  </si>
  <si>
    <t>ҲРУ 3.2.1 Меъёри фавти кӯдакони то 5-сола</t>
  </si>
  <si>
    <t>ҲРУ 3.2.2 Меъёри фавти кӯдакон</t>
  </si>
  <si>
    <t>ҲРУ 3.7.1 Ҳиссаи занони синни репродуктивӣ (аз 15 то 49 сола), ки ниёзҳои банақшагирии оила бо усулҳои муосир бароварда мешаванд</t>
  </si>
  <si>
    <t>ҲРУ 3.b.1 Таносуби аҳолии мақсаднок, ки бо тамоми ваксинаҳои ба барномаҳои миллӣ дохилшуда эм карда шудаанд</t>
  </si>
  <si>
    <t>% аҳолӣ бо сатҳи баландтари дониш, равиш ва рафтор нисбати тарзи ҳаёти солим ва пешгирии бемориҳои сироятӣ ва ғайрисироятӣ</t>
  </si>
  <si>
    <t>% поликлиникаҳои амбулаторӣ, ки бо маҷмӯи хидматҳо пешниҳод карда мешаванд</t>
  </si>
  <si>
    <t>% иншооти КАТ бо таҷҳизоти муосири лабораторӣ ва ташхисӣ муҷаҳҳаз мебошанд / таъмин карда шудаанд</t>
  </si>
  <si>
    <t>% аз табибони умумӣ ва ҳамшираҳои шафқат, ки курсҳои такмили ихтисосро хатм кардаанд</t>
  </si>
  <si>
    <t>50 иншооти КАТ сохта шудааст</t>
  </si>
  <si>
    <t>60 хонаи саломатии деҳот сохта шуд</t>
  </si>
  <si>
    <t>Маҷмӯи хадамоти тиббӣ дар сатҳи амбулаторӣ таҳия шудааст</t>
  </si>
  <si>
    <t>Шумораи марказҳои барқароршуда ё шӯъбаҳои кӯдакони имконияташон маҳдуд дар муассисаҳои махсус</t>
  </si>
  <si>
    <t>Марказҳои барқарорсозӣ таъсис дода шуданд</t>
  </si>
  <si>
    <t>Механизм инкишоф ёфт</t>
  </si>
  <si>
    <t>ЮНИСЕФ ВБ</t>
  </si>
  <si>
    <t>Ваксинаҳои нав харидорӣ карда шуданд</t>
  </si>
  <si>
    <t>ВОЗ ГАВИ</t>
  </si>
  <si>
    <t>Шумораи катҳои таваллудхона, ки дар сатҳи КАТ сохта шудаанд</t>
  </si>
  <si>
    <t>% фарогирии кормандони тиб, ки аз УСО дар соҳаи акушерӣ гузаштаанд</t>
  </si>
  <si>
    <t>Шумораи стандартҳо ва протоколҳои клиникӣ, ки дар соҳаи ҳифзи саломатии репродуктивӣ таҳия шудаанд</t>
  </si>
  <si>
    <t>Катҳои таваллудхона таъкид шудаанд</t>
  </si>
  <si>
    <t>Маҷмӯи ҳуҷҷатҳо таҳия карда шудааст</t>
  </si>
  <si>
    <t>ЮНИФПИ</t>
  </si>
  <si>
    <t>Нақша тасдиқ карда шуд</t>
  </si>
  <si>
    <t xml:space="preserve">ҲРУ 3.c.1 Шумораи кормандони соҳаи тиб ва тақсимоти онҳо (ба 100 ҳазор)_x000D_
табибон </t>
  </si>
  <si>
    <t xml:space="preserve">207 
</t>
  </si>
  <si>
    <t>ҳамшираҳои шафқат</t>
  </si>
  <si>
    <t>СМР:% минтақаҳое, ки ба шаклҳои нави маблағгузории соҳаи тандурустӣ гузаштаанд (аз ҷумла Барномаи кафолати давлатӣ, маблағгузории сарикасӣ ва маблағгузорӣ барои ҳолатҳои табобатӣ ва ғ.)</t>
  </si>
  <si>
    <t>% одамоне, ки хидмати ройгони тиббӣ гирифтаанд</t>
  </si>
  <si>
    <t>Ҳиссаи хароҷоти соҳаи тандурустӣ дар маҷмӯъ хароҷоти буҷети давлатӣ,%</t>
  </si>
  <si>
    <t>Харитаи роҳ амалӣ карда шуд</t>
  </si>
  <si>
    <t>Пардохти ҳолатҳои табобатӣ дар беморхонаҳо ҷорӣ карда шуд</t>
  </si>
  <si>
    <t>Дастури методӣ эътибор дорад</t>
  </si>
  <si>
    <t>Механизми вуруди сармоягузорӣ таҳия шудааст</t>
  </si>
  <si>
    <t>Механизми пардохт таҳия карда шуд</t>
  </si>
  <si>
    <t>Қоидаҳои дахлдор таҳия карда шуданд</t>
  </si>
  <si>
    <t>Харитаи роҳ барои мониторинг таҳия ва тасдиқ шудааст</t>
  </si>
  <si>
    <t>ВБ</t>
  </si>
  <si>
    <t>АБР</t>
  </si>
  <si>
    <t>на камтар аз 18</t>
  </si>
  <si>
    <t>на камтар аз 19</t>
  </si>
  <si>
    <t>на камтар аз 20</t>
  </si>
  <si>
    <t>на камтар аз 1.25: 1</t>
  </si>
  <si>
    <t>на камтар аз 4</t>
  </si>
  <si>
    <t>Ба санадҳои меъёрии ҳуқуқии амалкунандаи танзимкунандаи соҳаи сайёҳӣ тағйиру иловаҳо ворид карда шуданд</t>
  </si>
  <si>
    <t>Стандартҳои дахлдор таҳия карда шуданд</t>
  </si>
  <si>
    <t>Низомномаи дахлдор таҳия шудааст</t>
  </si>
  <si>
    <t>1,5-2</t>
  </si>
  <si>
    <t>Омӯзиши мувофиқ мунтазам гузаронида мешавад</t>
  </si>
  <si>
    <t>Схемаҳои дахлдори суғурта таҳия карда шуданд</t>
  </si>
  <si>
    <t>Талаботи тахассусӣ таҳия ва татбиқ карда мешавад</t>
  </si>
  <si>
    <t>Харитаи дахлдори роҳ таҳия шудааст</t>
  </si>
  <si>
    <t>аз рӯи ҷинс:                                                                           писарон</t>
  </si>
  <si>
    <t>на бештар аз 7</t>
  </si>
  <si>
    <t>минтақавӣ:                                                                       шаҳр</t>
  </si>
  <si>
    <t>деҳа</t>
  </si>
  <si>
    <t>2. Индекси баробарии ҷинсӣ ҳангоми хатми муассисаҳои таҳсилоти касбӣ</t>
  </si>
  <si>
    <t>3. Сатҳи бекории ҷавонон (15-24 сола) (ҲРУ 8.5.2), аз ҷумла (%):</t>
  </si>
  <si>
    <t>на бештар аз 9</t>
  </si>
  <si>
    <t>15-19 сола</t>
  </si>
  <si>
    <t>на бештар аз 8</t>
  </si>
  <si>
    <t>20-24 сола</t>
  </si>
  <si>
    <t>на камтар аз 15</t>
  </si>
  <si>
    <t>Харитаи дахлдори роҳ қабул карда шудааст ва амалӣ шуда истодааст</t>
  </si>
  <si>
    <t>Дохил шудан ба барномаи таълимии касбии курси ташкил ва пешбурди тиҷорат дар соҳаҳо</t>
  </si>
  <si>
    <t>Дар ҳамаи минтақаҳои кишвар барномаҳои дахлдор мавҷуданд ва амалӣ мешаванд</t>
  </si>
  <si>
    <t>Низомномаи дахлдор тасдиқ ва татбиқ карда мешавад</t>
  </si>
  <si>
    <t>Платформаҳои минтақавӣ офарида шудаанд - навигаторҳо</t>
  </si>
  <si>
    <t>Шумораи лоиҳаҳои пешниҳодшуда ва дастгиришавандаи ҷавонон</t>
  </si>
  <si>
    <t>Бастаҳои минтақавии кафолатҳо қабул карда мешаванд ва амалӣ карда мешаванд</t>
  </si>
  <si>
    <t>Форуми солонаи миллии ҷавонони таҳсилотӣ</t>
  </si>
  <si>
    <t>2) Фарогирии наврасон ва ҷавонон (15-24 сола) бо ихтиёриён (ҳаракати ихтиёриён),%</t>
  </si>
  <si>
    <t>Шумораи стандартҳои нави таҷдидшуда ва таҳияшуда барои касбҳо</t>
  </si>
  <si>
    <t>Ҳисоботи солонаи таҳлилӣ оид ба шуғли ҷавонон, ки аз ҷониби марказҳои касбомӯзӣ ва корҷӯӣ таҳия карда мешаванд</t>
  </si>
  <si>
    <t>Мавҷудияти масъалаҳои шуғли ҷавонон дар Стратегияи рушди бозори меҳнат барои давраи то 2030</t>
  </si>
  <si>
    <t>Вусъати амалияи ихтиёриён дар кишвар</t>
  </si>
  <si>
    <t>Ҷойгиркунии бахш - Дастгирии соҳибкории ҷавонон дар барномаи миёнамӯҳлати дастгирии давлатии соҳибкорӣ</t>
  </si>
  <si>
    <t>2) Сатҳи тағирёбии шумораи наврасон ва ҷавонон (15-24 сола) бо сирояти нав ташхисшудаи ВНМО%</t>
  </si>
  <si>
    <t xml:space="preserve">  3). Сатҳи таваллуд дар байни духтарони наврас (15-19 сола) ба 1000 зан дар ин гурӯҳи синну сол (ҲРУ 3.7.2)</t>
  </si>
  <si>
    <t>Механизмҳо таҳия карда шуданд</t>
  </si>
  <si>
    <t>Нақшаи дахлдор таҳия ва тасдиқ карда шудааст</t>
  </si>
  <si>
    <t>Дохил кардани курси тарзи ҳаёти солим ба шабакаи барномаи таълимӣ дохил карда шудааст</t>
  </si>
  <si>
    <t>Нақшаи чорабиниҳои дахлдор таҳия карда шуд</t>
  </si>
  <si>
    <t>ҷавонон</t>
  </si>
  <si>
    <t>2) ҳиссаи наврасон ва ҷавонони (аз 15 то 24 сола), ки ҷиноят содир кардаанд, дар шумораи умумии шахсоне, ки ҷиноят содир кардаанд,%</t>
  </si>
  <si>
    <t>Дар назди Кумитаи кор бо ҷавонон ва варзиш маркази ягонаи ҳамоҳангсозӣ таъсис дода шуд</t>
  </si>
  <si>
    <t>Шумораи ҷавононе, ки дар ҳолатҳои вазнини ҳаётӣ дар лоиҳаҳо ва барномаҳо дар соҳаи барқарорсозӣ, мутобиқсозии иҷтимоӣ ва пешгирии рафтори зиддиҷамъиятӣ иштирок мекунанд</t>
  </si>
  <si>
    <t>Амалҳои дахлдор таҳия ва санҷида шуданд</t>
  </si>
  <si>
    <t>Дастрасии методология ва барномаҳои озмоишӣ</t>
  </si>
  <si>
    <t>Дохил намудани барномаҳои махсуси роҳнамоии касбӣ ва шуғли ҷавонон аз "гурӯҳи хатар" ба Барномаи умумии шуғл дар доираи Стратегияи рушди бозори меҳнат барои давраи то 2030</t>
  </si>
  <si>
    <t>собит</t>
  </si>
  <si>
    <t>мобилӣ</t>
  </si>
  <si>
    <t>Дарк намудани имконияти таълими тиҷорати электронӣ ва барномасозӣ, ба даст овардани малакаҳои инноватсионӣ дар соҳаи технологияҳои иттилоотӣ дар марказҳои таълимӣ</t>
  </si>
  <si>
    <t>Шумораи барномаҳои таҷдиди назаршуда дар соҳаи ТИК ва иқтисоди рақамӣ</t>
  </si>
  <si>
    <t>Шумораи санадҳои меъёрии дахлдори қабулшуда</t>
  </si>
  <si>
    <t>Ҳисобот дар бораи татбиқи барномаҳои дахлдор дар минтақаҳои кишвар</t>
  </si>
  <si>
    <t>Амалияи ҳисоботи оммавӣ</t>
  </si>
  <si>
    <t>Татбиқи стандартҳои дахлдор</t>
  </si>
  <si>
    <t>Ҳисоботи солонаи Кумитаи кор бо ҷавонон ва варзиш</t>
  </si>
  <si>
    <t>Маҷмӯаҳои дахлдори оморӣ ба табъ расидаанд</t>
  </si>
  <si>
    <t>Портали дахлдор сохта шудааст</t>
  </si>
  <si>
    <t>Маҷмӯи дахлдори тадбирҳои миёнамӯҳлат амалӣ карда мешавад, ки дар ҳисоботи Кумитаи кор бо занон ва оила инъикос ёфтааст</t>
  </si>
  <si>
    <t>Иқтидори марказҳои ҷавонон дар шаҳру ноҳияҳои ҷумҳурӣ тақвият дода шуд</t>
  </si>
  <si>
    <t>воситаҳои мувофиқ сохта ва татбиқ карда мешаванд</t>
  </si>
  <si>
    <t>на камтар аз 0,7</t>
  </si>
  <si>
    <t>2) Ҳиссаи наврасон ва ҷавонони (синни 15-24 сола), ки ба фаъолияти эҷодӣ ҷалб шудаанд, дар шумораи умумии наврасон ва ҷавонони синни мувофиқ,%</t>
  </si>
  <si>
    <t>Шомил кардани наврасон ва ҷавонон ба татбиқи лоиҳаҳои ташкилотҳои экологӣ, чорабиниҳо оид ба барқароркунии ёдгориҳои таърихӣ</t>
  </si>
  <si>
    <t>Дохил кардани мубодилаи байниминтақавӣ ба шабакаи расмии омӯзишӣ (дар рӯзҳои таътил)</t>
  </si>
  <si>
    <t xml:space="preserve">Барномаҳо таҳия ва татбиқ мешаванд_x000D_
</t>
  </si>
  <si>
    <t>Маҷмӯи мувофиқи амалҳо гузаронида мешавад</t>
  </si>
  <si>
    <t>Нақшаи миёнамӯҳлати дахлдор тасдиқ карда шуд</t>
  </si>
  <si>
    <t>Низомномаи дахлдор тасдиқ карда шуд</t>
  </si>
  <si>
    <t>Талаботи тахассусии дахлдор, тартиби бозомӯзӣ ва такмили ихтисос тасдиқ карда шуданд</t>
  </si>
  <si>
    <t>Шумораи санадҳои меъёрии ҳуқуқии таҳия ва қабулшуда вобаста ба рушди тарбияи ҷисмонӣ ва варзиш</t>
  </si>
  <si>
    <t>Ҳисобот дар бораи иҷрои нақшаҳои дахлдор</t>
  </si>
  <si>
    <t>Ҳисоботи солона оид ба тарғиби тарбияи ҷисмонӣ ва варзиш</t>
  </si>
  <si>
    <t>Дар саросари кишвар чорабиниҳои тарбияи ҷисмонӣ ва варзиш амалӣ карда мешаванд</t>
  </si>
  <si>
    <t>Чорабиниҳои бузурги байналмилалии варзишӣ баргузор шуданд</t>
  </si>
  <si>
    <t>Мачмуи тадбирхое ба амал бароварда мешаванд</t>
  </si>
  <si>
    <t>Шумораи мураббиён-омӯзгорон, судяҳо, менеҷерон ва мутахассисони соҳаи тарбияи ҷисмонӣ ва варзиш, донишҷӯёне, ки ҳар сол дар барномаҳои такмили ихтисос ба қайд гирифта мешаванд, мардум</t>
  </si>
  <si>
    <t>2. Таносуби одамоне, ки аз 50 фоизи даромади миёна аз синну сол ва ҷинс камтар даромад доранд (ҲРУ 10.2.1.)</t>
  </si>
  <si>
    <t>камтар аз 12</t>
  </si>
  <si>
    <t>камтар аз 11,5</t>
  </si>
  <si>
    <t>камтар аз 11</t>
  </si>
  <si>
    <t>камтар аз 10,5</t>
  </si>
  <si>
    <t>камтар аз 10</t>
  </si>
  <si>
    <t>талафот аз рӯи индекси дарозумрӣ</t>
  </si>
  <si>
    <t>камтар аз 16</t>
  </si>
  <si>
    <t>камтар аз 15,5</t>
  </si>
  <si>
    <t>камтар аз 15</t>
  </si>
  <si>
    <t>зарари даромад</t>
  </si>
  <si>
    <t>камтар аз 14</t>
  </si>
  <si>
    <t>камтар аз 13,5</t>
  </si>
  <si>
    <t>камтар аз 13</t>
  </si>
  <si>
    <t>талафот аз рӯи индекси таҳсилот</t>
  </si>
  <si>
    <t>камтар аз 6</t>
  </si>
  <si>
    <t>камтар аз 5.5</t>
  </si>
  <si>
    <t>камтар аз 5</t>
  </si>
  <si>
    <t>камтар аз 4</t>
  </si>
  <si>
    <t>на камтар аз 14</t>
  </si>
  <si>
    <t>на камтар аз 14.5</t>
  </si>
  <si>
    <t>на камтар аз 15.5</t>
  </si>
  <si>
    <t>на камтар аз 16</t>
  </si>
  <si>
    <t>2) Афзоиши даромади воқеии аҳолӣ,%</t>
  </si>
  <si>
    <t>на бештар аз 33</t>
  </si>
  <si>
    <t>4) Таносуби маблағҳо барои гурӯҳҳои аҳолии 10 фоиз</t>
  </si>
  <si>
    <t>Барнома таҳия ва амалӣ карда мешавад</t>
  </si>
  <si>
    <t>Имкониятҳои барномаи тадқиқоти хонагии урасширро васеъ намуд</t>
  </si>
  <si>
    <t>Мониторинги самаранокии барномаҳои кӯмаки суроғавии иҷтимоӣ</t>
  </si>
  <si>
    <t>Таҷрибаи баргузории муҳокимаҳои ҷамъиятӣ оид ба иҷрои буҷет васеъ карда шуд, тадбирҳо оид ба мусоидат ба дастрасӣ ба иттилооти буҷетӣ бо истифода аз технологияҳои иттилоотӣ дар сатҳи шаҳру ноҳияҳои кишвар андешида мешаванд</t>
  </si>
  <si>
    <t>Ҳисоботи миллӣ оид ба ташхиси рушд ва фарогирии рушд таҳия ва нашр карда мешаванд</t>
  </si>
  <si>
    <t>2 Ҳиссаи занони то 18-сола, ки ба издивоҷи барвақт ё иттиҳодия шомил шудаанд,% (ҲРУ 5.3.1), аз ҷумла:</t>
  </si>
  <si>
    <t>то 18-сола</t>
  </si>
  <si>
    <t>3. Таносуби вақти сарфшуда барои нигоҳубини бемузд ва корҳои хонагӣ, аз рӯи ҷинс, синну сол ва ҷои истиқомат (аҳолии 16-сола ва боло) (ҲРУ 5.4.1.)</t>
  </si>
  <si>
    <t>на камтар аз 0,6</t>
  </si>
  <si>
    <t>на камтар аз 0,97</t>
  </si>
  <si>
    <t>на камтар аз 0,99</t>
  </si>
  <si>
    <t>на камтар аз 0,4</t>
  </si>
  <si>
    <t xml:space="preserve">  дар гурӯҳи 2 аз рӯи сатҳи рушд</t>
  </si>
  <si>
    <t>5) Шумораи муроҷиати аҳолӣ ба марказҳои бӯҳронӣ ва дигар муассисаҳои махсус</t>
  </si>
  <si>
    <t>Роҳнамои дахлдор таҳия ва тасдиқ карда шуд</t>
  </si>
  <si>
    <t>Стратегияи дахлдор таҳия, тасдиқ ва амалӣ карда мешавад</t>
  </si>
  <si>
    <t>Доираи нишондиҳандаҳои омори гендерӣ васеъ карда шуданд</t>
  </si>
  <si>
    <t>Барномаи ёрии ройгони ҳуқуқӣ барои занон таҳия ва амалӣ карда мешавад</t>
  </si>
  <si>
    <t>Гузаронидани ҳадди аққал 3 маъракаи маърифатӣ оид ба баланд бардоштани фарҳанги ҳуқуқӣ ва ҷалби иҷтимоии занон дар ҳар як ноҳия</t>
  </si>
  <si>
    <t>Барномаҳои дахлдор амалӣ карда мешаванд</t>
  </si>
  <si>
    <t>Дастур оид ба стандартҳои ҳадди ақали расонидани хидмат дар соҳаи пешгирии зӯроварӣ ва кӯмак ба қурбониёни зӯроварӣ таҳия ва амалӣ карда шудааст</t>
  </si>
  <si>
    <t>Маҷмӯи хидматҳои иҷтимоии кафолатнок барои кӯдакон (аз ҷумла таҳия ва қабули стандартҳои возеҳи онҳо) ва муассисаҳое, ки барои татбиқи онҳо масъуланд, муайян карда шуданд</t>
  </si>
  <si>
    <t>Форумҳои миллӣ оид ба ҳифзи иҷтимоии кӯдакон баргузор мешаванд</t>
  </si>
  <si>
    <t>Мавҷудияти дастгирии лоиҳа барои фаъолияти иттиҳодияҳои ҷамъиятӣ, ташкилотҳои ғайриҳукуматӣ оид ба ҳалли масъалаҳои беҳтар намудани вазъи кӯдакон ва ҳимояи ҳуқуқҳои онҳо</t>
  </si>
  <si>
    <t>Тадбирҳои дахлдор амалӣ карда мешаванд</t>
  </si>
  <si>
    <t>Густариши дастрасӣ ба имкониятҳо барои гирифтани кӯмаки иҷтимоӣ, равонӣ ва дигар намудҳо барои ноболиғон - қурбониёни муносибати бераҳмона ва зӯроварӣ</t>
  </si>
  <si>
    <t>Барномаи дахлдор таҳия ва қабул карда шудааст</t>
  </si>
  <si>
    <t>ВРИС</t>
  </si>
  <si>
    <t>Шумораи функсияҳои такроршаванда</t>
  </si>
  <si>
    <t>АХД</t>
  </si>
  <si>
    <t>ВМ</t>
  </si>
  <si>
    <t>Шуғли истеҳсолӣ ба ҳисоби фоизи умумии шуғл (9.2.2.)</t>
  </si>
  <si>
    <t>УМУМ, ба%</t>
  </si>
  <si>
    <t>чорводорӣ</t>
  </si>
  <si>
    <t>WB UNDP ADB</t>
  </si>
  <si>
    <t>FAO ADB</t>
  </si>
  <si>
    <t xml:space="preserve"> WB UNDP FAO</t>
  </si>
  <si>
    <t xml:space="preserve"> WB FAO</t>
  </si>
  <si>
    <t xml:space="preserve">WB </t>
  </si>
  <si>
    <t xml:space="preserve"> ADB</t>
  </si>
  <si>
    <t>картошка</t>
  </si>
  <si>
    <t>WB ADB</t>
  </si>
  <si>
    <t>сабзавот</t>
  </si>
  <si>
    <t xml:space="preserve"> ADB UNDP WB</t>
  </si>
  <si>
    <t xml:space="preserve">ADB  </t>
  </si>
  <si>
    <t>Базаи моддию техникии комплекси агросаноатӣ такмил дода шуд</t>
  </si>
  <si>
    <t xml:space="preserve">ADB WB UNDP  </t>
  </si>
  <si>
    <t xml:space="preserve">ADB UNDP  </t>
  </si>
  <si>
    <t xml:space="preserve">WB UNDP ADB </t>
  </si>
  <si>
    <t xml:space="preserve">FAO WB </t>
  </si>
  <si>
    <t>FAO WB ADB</t>
  </si>
  <si>
    <t>Модулҳо таҳия ва мутобиқ карда шудаанд</t>
  </si>
  <si>
    <t>FAO WB UNDP ADB</t>
  </si>
  <si>
    <t>Ҳиссаи хоҷагиҳои деҳқоние, ки омӯзишро хатм кардаанд (%)</t>
  </si>
  <si>
    <t>FAO WB UNDP ADB GIZ</t>
  </si>
  <si>
    <t xml:space="preserve">Истеҳсоли нерӯи барқ_x000D_
ба ҳар сари аҳолӣ (кВт / соат) </t>
  </si>
  <si>
    <t>Ҳиссаи манбаъҳои барқароршавандаи энергия дар истеъмоли ниҳоии энергия (ҲРУ 7.2.1.)</t>
  </si>
  <si>
    <t>Ҳиссаи манбаъҳои барқароршавандаи энергия дар тавлиди умумӣ, бо%</t>
  </si>
  <si>
    <t>НБО ба кор андохта шуд</t>
  </si>
  <si>
    <t>НБО аз нав сохта мешавад</t>
  </si>
  <si>
    <t xml:space="preserve">  НБО-и Норак</t>
  </si>
  <si>
    <t>НБО аз нав сохта мешавад (5 адад)</t>
  </si>
  <si>
    <t>Станцияи электрикии обй аз нав сохта шуд</t>
  </si>
  <si>
    <t>WB  EBRR</t>
  </si>
  <si>
    <t>Устувории молиявии ҶСК «Барқи Тоҷик» беҳтар гардид</t>
  </si>
  <si>
    <t>20% аз шумораи умумии кӯдакон</t>
  </si>
  <si>
    <t>0.897</t>
  </si>
  <si>
    <t>0.898</t>
  </si>
  <si>
    <t>0.899</t>
  </si>
  <si>
    <t>0.9</t>
  </si>
  <si>
    <t>0.91</t>
  </si>
  <si>
    <t>Қоидаҳои дахлдор таҳия, тасдиқ ва барои истифода назорат карда шуданд</t>
  </si>
  <si>
    <t>Фарогирии минтақавӣ оид ба барномаи ғизои ройгони мактаб барои кӯдакони оилаҳои камбизоат ва гурӯҳҳои осебпазир васеъ гардид</t>
  </si>
  <si>
    <t>Дастурҳои дахлдори методӣ тасдиқ карда шуданд</t>
  </si>
  <si>
    <t>2. Ҳиссаи ҷавонон (синну солашон 15-30) бо / дараҷаи ҳадди аққали малакаҳои рақамӣ (аз ҷумла ТИК),% (ҲРУ 4.4.1)</t>
  </si>
  <si>
    <t xml:space="preserve">  на камтар аз 70</t>
  </si>
  <si>
    <t>Бастаи омӯзишӣ таҳия, навсозӣ ва пешниҳод карда шуд</t>
  </si>
  <si>
    <t>не 90</t>
  </si>
  <si>
    <t>0.5</t>
  </si>
  <si>
    <t>Мавҷудияти портале, ки дар он фармоишҳои давлатӣ барои тадқиқоти амалӣ аз рӯи афзалиятҳои стратегӣ ҷойгир карда мешаванд, рӯйхати лоиҳаҳои амалии амалишаванда ва барномарезишуда, мисолҳо ва имконоти ҳамкорӣ бо бизнес-инкубаторҳо</t>
  </si>
  <si>
    <t>барномаҳои соҳавӣ ва минтақавӣ ва стратегияҳои рушд бо иштироки ташкилотҳои илмӣ таҳия карда мешаванд</t>
  </si>
  <si>
    <t>2. Ҳиссаи одамоне, ки дар соҳаи сайёҳии устувор кор мекунанд, дар шумораи умумии одамоне, ки дар кишвар кор мекунанд (ҲРУ 8.9.2),%</t>
  </si>
  <si>
    <t>Нақшаи дахлдор таҳия карда шудааст</t>
  </si>
  <si>
    <t>Шӯроҳои дахлдор таъсис дода шуданд (дар сатҳи минтақаҳои кишвар) ва амал мекунанд</t>
  </si>
  <si>
    <t>3. Талафот дар индекси рушди инсон аз сабаби нобаробарӣ,%, аз ҷумла:</t>
  </si>
  <si>
    <t>3) коэффисиенти Ҷиннӣ</t>
  </si>
  <si>
    <t>Тадбирҳо таҳия ва амалӣ карда шуданд</t>
  </si>
  <si>
    <t xml:space="preserve"> Нақшаи чорабиниҳо оид ба пешгирии таъсири хавфҳои эҳтимолӣ ба иқтисоди миллӣ ва Нақшаи вокуниш ба ҳолати фавқулодда COVID-19 баҳогузориҳо барои паст кардани сатҳи камбизоатӣ, дастгирии даромадҳо ва коҳиши нобаробариро дар бар мегирад</t>
  </si>
  <si>
    <t>Дохил кардани маҷмӯи арзёбӣ ва амалҳо барои рушди сармояи инсонӣ ва ҳамгироии байниминтақавӣ ба барномаҳои миёнамӯҳлати рушди минтақаҳо, рушди шаҳрҳо ва ноҳияҳои ҷумҳурӣ</t>
  </si>
  <si>
    <t xml:space="preserve"> то 15 сол</t>
  </si>
  <si>
    <t>5. Ҳиссаи занон дар вазифаҳои роҳбарикунанда,% (ҲРУ 5.5.2)</t>
  </si>
  <si>
    <t>6. Ҳиссаи занони хизматчии давлатӣ</t>
  </si>
  <si>
    <t>7. Таносуби музди меҳнати занон ва мардон,%</t>
  </si>
  <si>
    <t>4). Шумораи ҷиноятҳои ба қайд гирифташуда нисбати занон ва ноболиғон</t>
  </si>
  <si>
    <t>Афзоиши иқтидори хидматҳо барои расонидани кӯмак ба қурбониёни хушунат</t>
  </si>
  <si>
    <t>2) Индекси некӯаҳволии кӯдакӣ</t>
  </si>
  <si>
    <t>2) Шумораи нишондиҳандаҳои некӯаҳволии кӯдакон дар ҳисоботи омории миллӣ, воҳидҳо</t>
  </si>
  <si>
    <t>Ба санадҳои меъёрии ҳуқуқии амалкунанда тағйирот ворид карда шуданд</t>
  </si>
  <si>
    <t xml:space="preserve">Модулҳо таҳия шудаанд_x000D_
</t>
  </si>
  <si>
    <t xml:space="preserve">Тадбирҳо бо назардошти ҲРУ таҳия карда мешаванд_x000D_
</t>
  </si>
  <si>
    <t>Меъёрҳои баҳогузорӣ таҳия ва тасдиқ карда шуданд</t>
  </si>
  <si>
    <t>Модел таҳия ва тасдиқ карда шудааст</t>
  </si>
  <si>
    <t>ибтидоӣ</t>
  </si>
  <si>
    <t>WB, ADB, EBRD,                   SDC, USAID</t>
  </si>
  <si>
    <t>2.2. ба гармидиҳии марказӣ *</t>
  </si>
  <si>
    <t>2.3. ба оби нӯшокӣ</t>
  </si>
  <si>
    <t>ба оби нӯшокӣ (бо%),</t>
  </si>
  <si>
    <t xml:space="preserve">  ба таҳсилот (ҳазор ҷои талаба дар муассисаҳои таълимии томактабӣ ва мактабӣ)</t>
  </si>
  <si>
    <t>муассисаҳои амбулаторӣ ва поликлиникӣ (шумораи иншооти КАТС)</t>
  </si>
  <si>
    <t>Кодекси манзил дар таҳрири нав қабул карда шуд</t>
  </si>
  <si>
    <t>Стандартҳо ва механизмҳои сохтмони манзилҳои дастрасро таҳия кардаанд</t>
  </si>
  <si>
    <t>Лоиҳаҳои ШДБХ амалӣ карда мешаванд</t>
  </si>
  <si>
    <t>WB, EBRD, SDC, USAID, AKF</t>
  </si>
  <si>
    <t>3. Ҳиссаи аҳолӣ бо таъминоти марказонидашудаи гармӣ дар шароити шаҳрҳо ва минтақаҳо.</t>
  </si>
  <si>
    <t>4. Шумораи шаҳрҳо, шаҳракҳо ва деҳаҳое, ки дар онҳо тозакунии санитарии партовҳо гузаронида мешавад.</t>
  </si>
  <si>
    <t>SDC,  USAID</t>
  </si>
  <si>
    <t>Барномаи нав таҳия ва амалӣ карда шудааст</t>
  </si>
  <si>
    <t>WB
EBRD</t>
  </si>
  <si>
    <t>WB
EBRD                             SDC</t>
  </si>
  <si>
    <t>Хидматрасонии коммуналӣ таъсис дода шудааст.</t>
  </si>
  <si>
    <t>SDC,                         USAID</t>
  </si>
  <si>
    <t>Барномаҳо таҳия карда шуданд</t>
  </si>
  <si>
    <t>Нархҳо ва тарифҳои аз ҷиҳати иқтисодӣ асоснок барои хизматрасонӣ муқаррар карда шуданд.</t>
  </si>
  <si>
    <t>WB,  EBRD
SDC</t>
  </si>
  <si>
    <t>дар шаҳрҳо</t>
  </si>
  <si>
    <t>дар деҳот</t>
  </si>
  <si>
    <t>Ширкатҳои минтақавии об таъсис дода шуданд</t>
  </si>
  <si>
    <t>WB, SDC                                     USAID</t>
  </si>
  <si>
    <t>Барнома таҳия ва қабул карда шуд</t>
  </si>
  <si>
    <t>WB
SDC</t>
  </si>
  <si>
    <t>ВРИС,ВСТН, ВА</t>
  </si>
  <si>
    <t>ВСТН, 
КДЗО, ВА</t>
  </si>
  <si>
    <t>ВСТН, ВРИС, ВА</t>
  </si>
  <si>
    <t>ВСТН, ВРИС, ВА, КА,КГ, КДСИАД</t>
  </si>
  <si>
    <t>ВСТН, ВРИС, КДСИАД</t>
  </si>
  <si>
    <t>ВСТН, ВРИС, КА</t>
  </si>
  <si>
    <t xml:space="preserve">ВСТН, ВРИС  </t>
  </si>
  <si>
    <t xml:space="preserve">ВСТН, ВРИС, КРМ </t>
  </si>
  <si>
    <t xml:space="preserve">ВСТН, 
Идораи геология, ВРИС, ВМ </t>
  </si>
  <si>
    <t>ВСТН, 
ВРИС</t>
  </si>
  <si>
    <t>ВЭЗО, ВРИС, ВМ,  ЧСК "Барки Точик"</t>
  </si>
  <si>
    <t>ВЭЗО, ВРИС, ВМ, КДСИАД, ВСТН, 
ЧСК «НОБ-и Рогун»</t>
  </si>
  <si>
    <t>ВЭЗО, ВРИС, ВМ, ЧСК «Помир Энерджи»</t>
  </si>
  <si>
    <t>ВЭЗО, ВРИС, ВМ, ЧСК «Барки Точик»</t>
  </si>
  <si>
    <t>ВЭЗО, ВРИС, ВМ, КДСИАД, ЧСК «Барки Точик»</t>
  </si>
  <si>
    <t>ВРИС, Хадамоти зиддиинхисори</t>
  </si>
  <si>
    <t>ВН</t>
  </si>
  <si>
    <t>ВН, ВМ, ВРИС, КДСИАД</t>
  </si>
  <si>
    <t>ВН, ВМ, ВРИС</t>
  </si>
  <si>
    <t>МИМҲД</t>
  </si>
  <si>
    <t>ВРИС, КРМ</t>
  </si>
  <si>
    <t>МВД ПММША</t>
  </si>
  <si>
    <t>ВММША, ВТМИА, АПиСС</t>
  </si>
  <si>
    <t xml:space="preserve">ВММША, АМША  </t>
  </si>
  <si>
    <t>ВММША, ВРИС, МПНТ, ВКХ, КРМ, ГУ НИИТМЗН</t>
  </si>
  <si>
    <t xml:space="preserve">ВТҲИА, ВМ, ВРИС </t>
  </si>
  <si>
    <t>ВТҲИА</t>
  </si>
  <si>
    <t>ВТҲИА, ВА, ВМ</t>
  </si>
  <si>
    <t xml:space="preserve">ВТҲИА, ВА, ВРИС </t>
  </si>
  <si>
    <t>ВТҲИА,</t>
  </si>
  <si>
    <t>ВТҲИА, ВМ</t>
  </si>
  <si>
    <t xml:space="preserve">ВТҲИА, ВСТН </t>
  </si>
  <si>
    <t>ВТҲИА, АСМСНС, ВА</t>
  </si>
  <si>
    <t>ВТҲИА, ВА</t>
  </si>
  <si>
    <t xml:space="preserve">ВТҲИА </t>
  </si>
  <si>
    <t>ВТҲИА, КТР</t>
  </si>
  <si>
    <t xml:space="preserve">GIZ, БОР, БИР </t>
  </si>
  <si>
    <t xml:space="preserve">ВТҲИА, КТР  </t>
  </si>
  <si>
    <t xml:space="preserve">ВТҲИА, ВА, ВМ  </t>
  </si>
  <si>
    <t>КАСПРИ, МИМҲД</t>
  </si>
  <si>
    <t xml:space="preserve">МИМҲД, КАСПРИ </t>
  </si>
  <si>
    <t xml:space="preserve">КАСПРИ, МИМҲД АСМСНС, КДСИАД  </t>
  </si>
  <si>
    <t>КДСИАД, КАСПРИ, МИМҲД</t>
  </si>
  <si>
    <t>ВЭЗО, ВМ, КВД ХМК, МИМҲД</t>
  </si>
  <si>
    <t>КРМ, МИМҲД</t>
  </si>
  <si>
    <t>КВД ХМК, МИМҲД</t>
  </si>
  <si>
    <t>ВРИС, ВЭЗО, ВА, ВМ, КВД ХМК,  КРМ</t>
  </si>
  <si>
    <t>ВЭЗО, ЧСК "Барки Точик", КВД ХМК</t>
  </si>
  <si>
    <t>КҲМЗ,                    КВД ХМК, ВТХИА</t>
  </si>
  <si>
    <t>КВД ХМК, ВМ, Хадамоти зиддиинхисори, МИМҲД</t>
  </si>
  <si>
    <t>КВД ХМК, Хадамоти зиддиинхисори, МИМҲД</t>
  </si>
  <si>
    <t xml:space="preserve">ВМ, МИМҲД </t>
  </si>
  <si>
    <t>КВД ХМК</t>
  </si>
  <si>
    <t xml:space="preserve"> МИМҲД </t>
  </si>
  <si>
    <t>ВРИС, КВД ХМК</t>
  </si>
  <si>
    <t>ВТХИА, ВА</t>
  </si>
  <si>
    <t>ВТХИА</t>
  </si>
  <si>
    <t>ВКД</t>
  </si>
  <si>
    <t>ХА</t>
  </si>
  <si>
    <t>ВФ</t>
  </si>
  <si>
    <t xml:space="preserve">БРСММ ва дигар Шарикони Рушд </t>
  </si>
  <si>
    <t xml:space="preserve">ККЗО, ККҲМЗ </t>
  </si>
  <si>
    <t>ВРИС, КРМ, МИМҲД</t>
  </si>
  <si>
    <t>ККЗО</t>
  </si>
  <si>
    <t>ККЗО, ВТХИА</t>
  </si>
  <si>
    <t>ККЗО, ВКД</t>
  </si>
  <si>
    <t>АХД, ККЗО</t>
  </si>
  <si>
    <t>ВА, ККЗО, КРМ, МИМҲД</t>
  </si>
  <si>
    <t xml:space="preserve"> ККЗО, ВМ, МИМҲД</t>
  </si>
  <si>
    <t>ККЗО, ВА</t>
  </si>
  <si>
    <t>ККЗО, ВКД, ВА</t>
  </si>
  <si>
    <t>ВСТН</t>
  </si>
  <si>
    <t xml:space="preserve">ВРИС, КҲМЗ  </t>
  </si>
  <si>
    <t>ВРИС, ВА</t>
  </si>
  <si>
    <t>ВРИС, МИМҲД</t>
  </si>
  <si>
    <t>КРМ, АХД, ВРИС, МИМҲД</t>
  </si>
  <si>
    <t>МИМҲД, КРМ, КДСИАД, ВРИС</t>
  </si>
  <si>
    <t>ВТХИА, КРМ, ВРИС</t>
  </si>
  <si>
    <t>ВТХИА, ВРИС</t>
  </si>
  <si>
    <t>GIZ</t>
  </si>
  <si>
    <t>БИР</t>
  </si>
  <si>
    <t>БРСММ</t>
  </si>
  <si>
    <t>БРСММ, ЮНИСЕФ</t>
  </si>
  <si>
    <t>БРСММ ва дигар Шарикони Рушд</t>
  </si>
  <si>
    <t xml:space="preserve">БРСММ </t>
  </si>
  <si>
    <t>ЮНИСЕФ   ва дигар Шарикони Рушд</t>
  </si>
  <si>
    <t>на камтар аз  17</t>
  </si>
  <si>
    <t>6) Фарогирии маъюбон аз ҷониби муассисаҳои таълимии тамоми сатҳҳо,%</t>
  </si>
  <si>
    <t xml:space="preserve"> на камтар аз  8 </t>
  </si>
  <si>
    <t xml:space="preserve"> на камтар аз  8</t>
  </si>
  <si>
    <t xml:space="preserve"> на камтар аз 8</t>
  </si>
  <si>
    <t xml:space="preserve"> на камтар аз 35</t>
  </si>
  <si>
    <t>камтар аз  10</t>
  </si>
  <si>
    <t xml:space="preserve"> на камтар аз  7</t>
  </si>
  <si>
    <t>и/н</t>
  </si>
  <si>
    <t>ҳоҷатхонаҳои ҳадди аққал муҷаҳҳаз;</t>
  </si>
  <si>
    <t xml:space="preserve"> маҳсулоти асосии шустани даст</t>
  </si>
  <si>
    <t xml:space="preserve">такрибан 30 </t>
  </si>
  <si>
    <t xml:space="preserve"> на камтар аз  40</t>
  </si>
  <si>
    <t xml:space="preserve"> на камтар аз 50</t>
  </si>
  <si>
    <t xml:space="preserve"> на камтар аз 60</t>
  </si>
  <si>
    <t xml:space="preserve"> на камтар аз 80</t>
  </si>
  <si>
    <t>дар синфҳои 2 ва 3 (духтарон);</t>
  </si>
  <si>
    <t>4. Ҳиссаи хатмкардагони мактабҳои олӣ, ки бо шугл фаро гирифта шуданд (бо фоиз)</t>
  </si>
  <si>
    <t xml:space="preserve"> на камтар аз 40</t>
  </si>
  <si>
    <t>на камтар аз  40</t>
  </si>
  <si>
    <t>на камтар аз  45</t>
  </si>
  <si>
    <t>на камтар аз   50</t>
  </si>
  <si>
    <t>на камтар аз   55</t>
  </si>
  <si>
    <t xml:space="preserve"> на камтар аз 5</t>
  </si>
  <si>
    <t xml:space="preserve"> на камтар аз  5</t>
  </si>
  <si>
    <t>2) Ҳиссаи муассисаҳои таълимие, ки ташкили раванди таълимро дар асоси истифодаи технологияҳои интернетӣ  таъмин намуданд, бо % аз шумораи умумии муассисаҳои таълимӣ</t>
  </si>
  <si>
    <t>USAID</t>
  </si>
  <si>
    <t>Консепсияи дахлдор таҳия ва қабул карда шудааст</t>
  </si>
  <si>
    <t>Маводҳои дахлдор дар  сомонаҳои дахлдор ҷойгир карда мешаванд</t>
  </si>
  <si>
    <t>Маҷмӯи дахлдори тадбирҳо таҳия, қабул ва амалӣ карда шуданд</t>
  </si>
  <si>
    <t xml:space="preserve"> на камтар аз  25</t>
  </si>
  <si>
    <t>на камтар аз   30</t>
  </si>
  <si>
    <t>на камтар аз  35</t>
  </si>
  <si>
    <t>на камтар аз   40</t>
  </si>
  <si>
    <t xml:space="preserve"> на пасттар аз 76</t>
  </si>
  <si>
    <t xml:space="preserve"> на пасттар аз  80</t>
  </si>
  <si>
    <t xml:space="preserve"> на пасттар аз  85</t>
  </si>
  <si>
    <t xml:space="preserve"> на пасттар аз 100</t>
  </si>
  <si>
    <t xml:space="preserve"> на пасттар аз  115</t>
  </si>
  <si>
    <t>Стандартҳои фаъолияти касбӣ барои муаллимон ва розбарони муассисахои таълими таҳия / таҷдид карда шуданд</t>
  </si>
  <si>
    <t>Платформаҳои мувофиқ  омода  шудаанд</t>
  </si>
  <si>
    <t>Маҷмӯи  манфиатхо таҳия ва қабул карда шуд</t>
  </si>
  <si>
    <t>Мустаҳкам шудани  ҳамкорӣ бо шарикони рушд дар баҳодиҳии дониши  талабагон</t>
  </si>
  <si>
    <t>Воситаҳои стандартии арзёбӣ таҳия ва санҷида шудаанд</t>
  </si>
  <si>
    <t xml:space="preserve"> на камтар аз  100</t>
  </si>
  <si>
    <t>Гузаронидани арзёбии мувофиқ</t>
  </si>
  <si>
    <t>Маҷмӯи дахлдори тадбирҳо таҳия ва қабул карда шуданд, доираи васеи маълумот ба ҳисоботи омории умумӣ ворид карда шуд</t>
  </si>
  <si>
    <t>Портали дахлдори онлайн  омода  шуд</t>
  </si>
  <si>
    <t>Маҷмӯи мувофиқи амалҳо таҳия карда шудааст</t>
  </si>
  <si>
    <t>Маҷмӯи амалҳои дахлдор амалӣ карда мешавад</t>
  </si>
  <si>
    <t>писарбачахо</t>
  </si>
  <si>
    <t>духтарчахо</t>
  </si>
  <si>
    <t>2)  Давомнокии миёнаи  таҳсил, сол</t>
  </si>
  <si>
    <t>3) Шумораи донишҷӯёни муассисаҳои таҳсилоти олӣ ба ҳисоби 10000 нафар (ХРУ 4b2)</t>
  </si>
  <si>
    <t>4) Сатҳи гузариши  талабагон, аз ҷумла:</t>
  </si>
  <si>
    <t>аз  тахсилоти нопурра ба пурраи миёна (ҳама)</t>
  </si>
  <si>
    <t>аз  тахсилоти нопурра то миёнаи миёна (танҳо писарон)</t>
  </si>
  <si>
    <t>аз нопурра то миёнаи миёна (танҳо духтарон)</t>
  </si>
  <si>
    <t xml:space="preserve"> на камтар аз  60</t>
  </si>
  <si>
    <t>Рӯйхати қонунҳо ва қоидаҳои дахлдор</t>
  </si>
  <si>
    <t>Маҷмӯи мувофиқи амалҳо амалӣ карда мешавад</t>
  </si>
  <si>
    <t>Ба қарори дахлдор ислоҳҳо ворид карда шуданд</t>
  </si>
  <si>
    <t>Пахши  барномахои мувофик</t>
  </si>
  <si>
    <t>2) Ҳиссаи кӯдакон ва ҷавононе, ки  сатҳи ҳадди аққали савод ва ҳисобро ба даст овардаанд (ба ҳисоби фоиз), аз ҷумла: (ХРУ 4.1.1.):</t>
  </si>
  <si>
    <t>дар синфи 2</t>
  </si>
  <si>
    <t>дар синфи 4</t>
  </si>
  <si>
    <t xml:space="preserve"> на камтар аз 100</t>
  </si>
  <si>
    <t>3) Шумораи донишҷӯён ба як компютер</t>
  </si>
  <si>
    <t>4). Ҳиссаи муассисаҳои таҳсилоти миёнаи умумӣ (ба ҳисоби фоиз), ки таъминанд бо:</t>
  </si>
  <si>
    <t xml:space="preserve"> дастраси ба  Интернет бо мақсадҳои таълимӣ</t>
  </si>
  <si>
    <t>компютерҳо бо мақсадҳои таълимӣ</t>
  </si>
  <si>
    <t>таҷҳизот ва маводҳои илмӣ ва лабораторӣ</t>
  </si>
  <si>
    <t>адабиёти таълимӣ (аз ҷумла китобҳои дарсӣ)</t>
  </si>
  <si>
    <t>барномаҳои компютерӣ, маводҳои гуногуни аудиовизуалӣ ва дигар манбаъҳо барои ҳар як фан</t>
  </si>
  <si>
    <t>инфрасохтор ва маводҳои мутобиқшуда барои донишҷӯёни маъюб</t>
  </si>
  <si>
    <t>Платформаҳои мувофиқ таҳия ва истифода мешаванд</t>
  </si>
  <si>
    <t>Татбиқи платформаи дахлдор таъмин карда шуд</t>
  </si>
  <si>
    <t>Дастурҳои методӣ таҳия ва истифода шудаанд</t>
  </si>
  <si>
    <t>Ҷанбаҳои методологии гузариши самаранок таҳия карда шуданд</t>
  </si>
  <si>
    <t>Маҷмӯи дахлдори тадбирҳо андешида шуданд</t>
  </si>
  <si>
    <t>Гузаронидани  чорабиниҳои иттилоотӣ барои роҳнамоии касбӣ дар байни ҷавонон</t>
  </si>
  <si>
    <t xml:space="preserve"> Ҷанбаҳои методии рушди таҳсилоти махсус таҳия карда шуданд
</t>
  </si>
  <si>
    <t>Маҷмӯи мувофиқи амалҳо таҳия ва амалӣ карда шуданд</t>
  </si>
  <si>
    <t>Китобхонаҳо мустаҳкам ва васеъ карда шуданд, ба шабакаи ягонаи иттилоотӣ пайваст карда шуданд</t>
  </si>
  <si>
    <t xml:space="preserve">USAID  </t>
  </si>
  <si>
    <t>2) Хиссаи муассисаҳои таҳсилоти ибтидоӣ ва миёнаи  касбӣ, ки ТИК-ро дар раванди таълим истифода мебаранд</t>
  </si>
  <si>
    <t>Низоми  дахлдор амалӣ карда мешавад</t>
  </si>
  <si>
    <t>2) Ҳиссаи мактабҳои олӣ (донишгоҳҳо) бо дараҷаи васеътари мустақилият (ба ҳисоби фоиз).</t>
  </si>
  <si>
    <t>Қабули карору конунхои  дахлдор</t>
  </si>
  <si>
    <t>2. Такмили ихтисоси муаллимони донишгоҳҳо ва коллеҷҳои омӯзгорӣ оид ба ҷорӣ намудани стандартҳои навини таълим</t>
  </si>
  <si>
    <t>Барномаҳо ва модулҳои таълимӣ барои донишгоҳҳои омӯзгорӣ ва коллеҷҳои омӯзгорӣ нав карда шуданд</t>
  </si>
  <si>
    <t>Маҷмӯи маҳсулоти таблиғотӣ таҳия шудааст</t>
  </si>
  <si>
    <t>Маҷмӯи дахлдори тадбирҳо таҳия ва амалӣ карда мешаванд</t>
  </si>
  <si>
    <t>Арзёбиҳои мувофиқ гузаронида шуда, пешниҳод карда шуданд</t>
  </si>
  <si>
    <t>2. Мавқеи кишвар оид ба фаъолияти инноватсионӣ дар Индекси рақобатпазирии ҷаҳонӣ, ҷой/ накш дар раддабандии ҷаҳонӣ</t>
  </si>
  <si>
    <t>2). Ҳиссаи шумораи нафарон, ки дар низоми  илм ва тадқиқоти соҳавӣ кор мекунанд, дар шумораи умумии шуглдоштагон дар кишвар</t>
  </si>
  <si>
    <t>1,1:1</t>
  </si>
  <si>
    <t>2) Ҳиссаи кормандони дорои унвони илмӣ дар шумораи умумии кормандон - кормандони илмии институтҳои тадқиқотӣ</t>
  </si>
  <si>
    <t>Воҳидҳои иттилоотӣ-таҳлилии Академияи Миллии илмҳо дар самти тақвияти ҳамкориҳои байниидоравии байни технопаркҳо, минтақаҳои озоди иқтисодӣ, минтақаҳои саноатӣ ва муассисаҳои илмӣ тақвият дода шуданд</t>
  </si>
  <si>
    <t>Кормандони соҳаи тандурустӣ ба 10000 аҳол (ҲРУ 3.c.1 )</t>
  </si>
  <si>
    <t>Сатхи бо кадрҳои тиббӣ таъмин  будани муассисаҳои тиббӣ,%</t>
  </si>
  <si>
    <t>2) Фоизи  аҳолӣ, ки  аз ҷониби муассисаҳои нави тандурустӣ  фаро гирифта шуданд,%</t>
  </si>
  <si>
    <t>3) Фоизи муассисаҳои тиббӣ, ки технологияҳои нави иттилоотиро истифода мебаранд,%</t>
  </si>
  <si>
    <t>2) Ҳиссаи доруҳои номувофиқ дар ҳаҷми умумии доруҳои воридотӣ, бо фоиз</t>
  </si>
  <si>
    <t>8) Фоизи  хонандагони синфҳои ибтидоӣ бо парҳези солим таъмин карда шудаанд</t>
  </si>
  <si>
    <t>Фоизи кӯдакони навзод, ки вазни баданашон кам аст</t>
  </si>
  <si>
    <t xml:space="preserve"> Фоизи кӯдакони то 6 моҳа, ки танҳо сина мегиранд</t>
  </si>
  <si>
    <t xml:space="preserve"> Фоизи аҳолӣ, ки дониш, равиш ва рафторро барои пешбурди тарзи ҳаёти солим ва пешгирии бемориҳои сироятӣ ва ғайри сироятӣ зиёд кардаанд</t>
  </si>
  <si>
    <t xml:space="preserve"> Фоизи одамоне, ки издивоҷ мекунанд, бо муоинаи тиббӣ фаро гирифта шудаанд:</t>
  </si>
  <si>
    <t xml:space="preserve"> Фоизи занони ҳомиладор бо муоинаи тиббӣ фаро гирифта шудаанд</t>
  </si>
  <si>
    <t xml:space="preserve"> Фоизи  муҳоҷирони меҳнатӣ, ки бо муоинаи тиббӣ фаро гирифта шудаанд</t>
  </si>
  <si>
    <t>Фоизи ашхоси аз озоди маҳрумшуда бо муоинаи тиббӣ фаро гирифта шудаанд</t>
  </si>
  <si>
    <t>Шумораи стандартҳо ва протоколҳои клиникӣ, ки барои пешгирӣ, ташхис ва табобати бемориҳои сироятӣ таҳия шудаанд</t>
  </si>
  <si>
    <t xml:space="preserve"> Фоизи  кӯдакони синни томактабӣ ва мактабӣ бо муоинаи тиббӣ фаро гирифта шудаанд</t>
  </si>
  <si>
    <t>2. Сатҳи камбизоатии шадид дар асоси ҳисобҳои байналмилалии камбизоатии шадид ($ 1.90 дар як рӯз  аз рӯи паритети қобилияти харид), (ҲРУ 1.1.1.) %</t>
  </si>
  <si>
    <t>м/н</t>
  </si>
  <si>
    <t>камтар 
аз 2,0</t>
  </si>
  <si>
    <t>на камтар аз 5,4</t>
  </si>
  <si>
    <t xml:space="preserve">а)  хароҷот аз буҷети суғуртаи иҷтимоӣ ва нафақа (АСИН)
</t>
  </si>
  <si>
    <t>на камтар аз 4,0</t>
  </si>
  <si>
    <t>АСИН</t>
  </si>
  <si>
    <t>б)  хароҷот аз буҷети давлатӣ барои ҳифзи иҷтимоӣ</t>
  </si>
  <si>
    <t>ВТҲИА, ВМ, МИМҲД</t>
  </si>
  <si>
    <t>ВТҲИА, АДҲИА</t>
  </si>
  <si>
    <t>на камтар 
аз 1,4</t>
  </si>
  <si>
    <t xml:space="preserve">ВТҲИА, АДҲИА, МИМҲД </t>
  </si>
  <si>
    <t>Санадҳои меъёрии хуқуқии нав таҳия карда шуда ба санадҳои меъёрии ҳуқуқии мавҷуда, ки соҳаи ҳифзи иҷтимоиро ба танзим медароранд,  тағйиру иловаҳо ворид карда шуданд, шумораи санадҳои ҳуқуқӣ</t>
  </si>
  <si>
    <t>UNDP, UNICEF,WB</t>
  </si>
  <si>
    <t xml:space="preserve">2.Гузаронидани таҳлил ва арзёбии меъёрҳо ва санҷиши зарурати кӯмаки унвонии иҷтимоӣ ва дар асоси онҳо ворид намудани тағирот / иловаҳо ба феҳристи иттилоотии гурӯҳҳои осебпазири аҳолие, ки ба ҳифзи иҷтимоӣ ҳуқуқ доранд                                   </t>
  </si>
  <si>
    <t>Таҳлили дахлдор гузаронида шуда ба феҳрист тағироту иловаҳои дахлдор ворид карда шуданд (дар ду сол як маротиба)</t>
  </si>
  <si>
    <t xml:space="preserve"> Ҳисоботҳои мониторинги оид ба татбиқи лоиҳа     </t>
  </si>
  <si>
    <t xml:space="preserve">ВТҲИА, ВК, КДСИАД, КРМ, МИМҲД, АИК </t>
  </si>
  <si>
    <t xml:space="preserve">Стандартҳои иҷтимоӣ дар соҳаи ҳадди аққали даромадҳо, истеъмолот, таъминот бо манзил, нафақа ва кӯмакпулиҳо таҳия ва татбиқ карда шуданд, шумораи стандартҳо                            </t>
  </si>
  <si>
    <t>ВТҲИА, ВРИС, ВМ, ВММША, АСИН, ВСТН, КВД  "ХМК"</t>
  </si>
  <si>
    <t>UNDP, UNICEF,WB И ДР. ПАРТНЕРЫ ПО РАЗВИТИЮ</t>
  </si>
  <si>
    <t xml:space="preserve">Барномаи дахлдори давлатӣ таҳия ва қабул карда шудааст </t>
  </si>
  <si>
    <t>ВТҲИА, ВММША, ВРИС, ВМ, ВА,  АСИН</t>
  </si>
  <si>
    <t xml:space="preserve">Механизмҳои дахлдор амалӣ карда шуданд              </t>
  </si>
  <si>
    <t>ВТҲИА, ВММША, АСИН,  МИМҲД</t>
  </si>
  <si>
    <t xml:space="preserve">Харитаи дахлдори роҳ таҳия ва қабул карда шуд  </t>
  </si>
  <si>
    <t>ВТҲИА, МИМҲД</t>
  </si>
  <si>
    <t xml:space="preserve">ВТҲИА, ВМ, АСИН, МИМҲД </t>
  </si>
  <si>
    <t>ВТҲИА, ВММША, АДҲИА</t>
  </si>
  <si>
    <t xml:space="preserve">2. Ҳиссаи кормандони иҷтимоӣ, ки ҳамасола такмили ихтисос / бозомӯзиро  гузаштаанд, бо %                             </t>
  </si>
  <si>
    <t>ВТҲИА, ВМИ, МИМҲД</t>
  </si>
  <si>
    <t xml:space="preserve">Барномаи дахлдор таҳия ва қабул карда шудааст          </t>
  </si>
  <si>
    <t>ВТҲИА, ВММША, ВМИ, ВРИС, АСИН</t>
  </si>
  <si>
    <t xml:space="preserve">UNDP, UNICEF,WB, ILO и др. партнеры по развитию </t>
  </si>
  <si>
    <t xml:space="preserve">Низомномаи дахлдор таҳия ва қабул карда шудааст </t>
  </si>
  <si>
    <t>ВТҲИА, ВРИС, ВМ, МИМҲД</t>
  </si>
  <si>
    <t>Усули "Равзанаи ягона" барои хизматрасонии иҷтимоӣ  ҷорӣ карда шуд, шумораи ноҳияҳо</t>
  </si>
  <si>
    <t>UNDP, UNICEF,WB, ILO</t>
  </si>
  <si>
    <t>Ҳисоботи мониторингӣ</t>
  </si>
  <si>
    <t>ВТҲИА, ВРИС, МИМҲД</t>
  </si>
  <si>
    <t>ВТҲИА, ВМ, АСИН, МИМҲД</t>
  </si>
  <si>
    <t xml:space="preserve">Шаклҳои дахлдори ҳисоботӣ таҳия карда шуданд </t>
  </si>
  <si>
    <t>ВТҲИА, ВМ, ВММША</t>
  </si>
  <si>
    <t xml:space="preserve">Низомномаи дахлдор таҳия карда шудааст </t>
  </si>
  <si>
    <t>ВТҲИА, ВММША, АСИН</t>
  </si>
  <si>
    <t xml:space="preserve">Бандҳои дахлдор оиди робитаҳои байниидоравӣ ба Низомномаи фаъолияти муассисаҳои ҳифзи иҷтимоӣ, меҳнат ва шуғл, суғуртаи нафақа ва Стратегияҳои рушди  соҳаҳо ва минтақаҳои кишвар дохил карда шудаанд.     </t>
  </si>
  <si>
    <t>ҲҶТ, ВТҲИА, ВРИС, ВА, ВММША, АСИН, ККЗО, МИМҲД</t>
  </si>
  <si>
    <t>Низомномаи дахлдор таҳия карда шуд</t>
  </si>
  <si>
    <t>ВТҲИА, АСИН, КҲФМГ, КРМ, МИМҲД</t>
  </si>
  <si>
    <t>Феҳристи ягонаи ҳифзи иҷтимоӣ такмил дода шуд</t>
  </si>
  <si>
    <t>ВТҲИА, АСПРТ, ВММША, ВА, АСИН</t>
  </si>
  <si>
    <t>ВММША, АСИН, ВТҲИА</t>
  </si>
  <si>
    <t>2. Ҳиссаи гирандагони нафақаи суғуртавӣ дар шумораи умумии нафақахӯрон, бо %</t>
  </si>
  <si>
    <t>3. Шумораи машғулини иқтисодиёт, ки ба як нафақагир рост меояд</t>
  </si>
  <si>
    <t>АСПРТ, АСИН</t>
  </si>
  <si>
    <t>2.Ҳаҷми дороиҳои нафақавии сармоягузорӣ, млн. сомонӣ</t>
  </si>
  <si>
    <t>АСИН, ВТҲИА, ВРИС, ВМ</t>
  </si>
  <si>
    <t>UNDP,WB, ILO, ADB</t>
  </si>
  <si>
    <t xml:space="preserve"> ВММША, МИМҲД </t>
  </si>
  <si>
    <t xml:space="preserve"> 2. Ҳиссаи аҳолие, ки кумакпулиҳои иҷтимоӣ мегирад, дар шумораи умумии аҳолӣ (ҲРУ 1.3.1.2), %</t>
  </si>
  <si>
    <t xml:space="preserve"> ВТҲИА,  АСИН, МИМҲД </t>
  </si>
  <si>
    <t>3.Афзоиши ҳаҷми воқеии кумакпулиҳо, %</t>
  </si>
  <si>
    <t xml:space="preserve"> ВТҲИА, АСИН</t>
  </si>
  <si>
    <t>АСИН, ВТҲИА, ВРИС, ВМ, ВММША,  МИМҲД</t>
  </si>
  <si>
    <t>UNDP, WB, ILO, ADB</t>
  </si>
  <si>
    <t>Кодекси суғуртаи иҷтимоӣ ва нафақа таҳия ва пешниҳод карда шуд</t>
  </si>
  <si>
    <t xml:space="preserve"> АСИН, ВТҲИА, ВММША,  ВРИС,  ВМ, ВА</t>
  </si>
  <si>
    <t>UNDP, UNICEF,WB, ILO, ADB, UNFPA</t>
  </si>
  <si>
    <t>Харитаи дахлдори роҳ таҳия ва пешниҳод карда шудааст</t>
  </si>
  <si>
    <t>АСИН, ВММША, ВТҲИА, ВРИС, ВМ,  МИМҲД</t>
  </si>
  <si>
    <t>АСИН, ВТҲИА, ВРИС, ВМ, ВММША, МИМҲД</t>
  </si>
  <si>
    <t>Баҳодиҳиҳои дахлдор гузаронида шуда, ба Ҳукумат пешниҳод карда шуданд</t>
  </si>
  <si>
    <t>АСИН, ВТҲИА, ВРИС, ВМ, ВММША, НК, МИМҲД</t>
  </si>
  <si>
    <t xml:space="preserve">АСИН, ВРИС, ВМ, ВММША, </t>
  </si>
  <si>
    <t xml:space="preserve">ВМ, ВТҲИА, ВММША, АСИН, </t>
  </si>
  <si>
    <t>2. Шумораи аҳолии  аз ҷиҳати иҷтимоӣ осебпазир, ки бо кор таъмин гаштаанд, нафар</t>
  </si>
  <si>
    <t xml:space="preserve"> ВММША, ВТҲИА, АСИН, МИМҲД</t>
  </si>
  <si>
    <t>3. Шумораи барқароршудагон аз гурӯҳҳои аз ҷиҳати иҷтимоӣ осебпазири аҳолӣ, бо %</t>
  </si>
  <si>
    <t xml:space="preserve">Индикаторҳои боздеҳ (output):                                              1. Шумораи кӯдакони табақаҳои камбизоати аҳолӣ, ки бо хӯроки ройгон фаро гирифта шудаанд </t>
  </si>
  <si>
    <t xml:space="preserve"> ВТҲИА, ВМИ, АДҲИА, МИМҲД</t>
  </si>
  <si>
    <t xml:space="preserve">2.Шумораи занони бо меҳнати расмӣ фаро нагирифташуда, ки бо кӯмакпулиҳои ҳомиладорӣ ва таваллуд ва нигоҳубини кӯдакон фаро гирифта шудаанд                                 </t>
  </si>
  <si>
    <t xml:space="preserve">КДЖС,  ВТҲИА,  МИМҲД </t>
  </si>
  <si>
    <t>Тағиротҳои дахлдор ба санадҳои меъёрии ҳуқуқӣ дароварда шудаанд</t>
  </si>
  <si>
    <t>ВМ, ВТҲИА, АСИН, ФНПТ</t>
  </si>
  <si>
    <t>UNDP, UNICEF,WB, ADB</t>
  </si>
  <si>
    <t xml:space="preserve">2.Такмилдиҳии усулҳои арзёбии камбизоатии аҳолӣ, аз он ҷумла камбизоатии кўдакон                                 </t>
  </si>
  <si>
    <t>Усулҳои арзёбии камбизоатӣ такмил дода шуданд</t>
  </si>
  <si>
    <t>Арзёбиҳои дахлдор гузаронида шуданд</t>
  </si>
  <si>
    <t xml:space="preserve">ВРИС, ВМ, МТСЗН, ВМИ,  АСИН,  </t>
  </si>
  <si>
    <t>Харитаи дахлдори роҳ таҳия ва қабул шуд</t>
  </si>
  <si>
    <t>ВМИ, КМР, МПНТ, ВТҲИА, МИМҲД</t>
  </si>
  <si>
    <t>Намудҳои хидматрасониҳои дахлдор таҳия ва татбик карда шуданд</t>
  </si>
  <si>
    <t xml:space="preserve">ВТҲИА, ВМИ, ККЗО, ВМ,  ВММША, АСИН, МИМҲД </t>
  </si>
  <si>
    <t>UNICEF</t>
  </si>
  <si>
    <t xml:space="preserve">Барномаҳои мақсадноки минтақавӣ оид ба ҳавасмандгардонии фаъолнокии иҷтимоии шаҳрвандони қобили меҳнат таҳия ва қабул карда шуданд             </t>
  </si>
  <si>
    <t>ВММША, КРМ, ВТҲИА, ВРИС, КДЖС, МИМҲД</t>
  </si>
  <si>
    <t>Арзёбӣ ва тавсияҳои дахлдори мониторингӣ таҳия ва пешниҳод карда шуданд</t>
  </si>
  <si>
    <t>ВММША, ВМИ, КРМ, МИМҲД</t>
  </si>
  <si>
    <t xml:space="preserve">Лоиҳаи санадҳои меъёрии ҳуқуқии дахлдор таҳия шуданд                                  </t>
  </si>
  <si>
    <t>ВММША, Парлумон, ВА, ВРИС, АСИН</t>
  </si>
  <si>
    <t>ВТҲИА, ВММША</t>
  </si>
  <si>
    <t>2. Дарозумрии эҳтимолӣ дар мавриди таваллуд (миқдори сол)</t>
  </si>
  <si>
    <t>Афзоиши иқтидор ва таъминоти кадрҳои шабакаи дахлдори муассисаҳо ва хадамотҳо</t>
  </si>
  <si>
    <t xml:space="preserve"> WB</t>
  </si>
  <si>
    <t>2.Ҳиссаи маъюбоне, ки воситаҳои техникии ёрирасони барқарорсозӣ   гирифтанд,  %</t>
  </si>
  <si>
    <t>Стандартҳои дахлдор таҳия ва татбиқ карда шудаанд</t>
  </si>
  <si>
    <t>Усулҳо ва механизмҳои дахлдор татбиқ карда шудаанд</t>
  </si>
  <si>
    <t xml:space="preserve"> UNICEF,WB</t>
  </si>
  <si>
    <t>Стандартҳои дахлдор тасдиқ ва барои иҷро қабул карда шудаанд</t>
  </si>
  <si>
    <t xml:space="preserve">Ҳисоботи мониторингӣ оиди дохил намудани талаботҳои дахлдор ба лоиҳаҳои шаҳрсозӣ ва рушди нақлиёти ҷамъиятӣ                                                              </t>
  </si>
  <si>
    <t xml:space="preserve">    ВТҲИА, Парлумон, АДҲИА, КАСПРИ</t>
  </si>
  <si>
    <t>Корхонаи протезӣ-ортопедӣ дар ш.Душанбе таҷдид карда шуд</t>
  </si>
  <si>
    <t>ВТҲИА, ВРИС, ВМ, КДСИАД,  КАСПРИ, АДҲИА</t>
  </si>
  <si>
    <t xml:space="preserve">Нақшаи дахлдор тасдиқ карда шуд </t>
  </si>
  <si>
    <t xml:space="preserve"> ВТҲИА, ВМ, АДҲИА, КДСИАД
КРМ, МИМҲД
</t>
  </si>
  <si>
    <t xml:space="preserve">Инъикоси муназзам тавассути васоити ахбори омма барномаҳо ва мақолаҳо дар бораи маъюбон ва ҳуқуқҳои онҳо                                                                  </t>
  </si>
  <si>
    <t>ВТҲИА, ВМ, АДҲИА, МИМҲД</t>
  </si>
  <si>
    <t xml:space="preserve"> ВТҲИА,ВМ, ВН, АДҲИА</t>
  </si>
  <si>
    <t>Масъалаҳои ҳамоҳангсозии байниидоравӣ ба стратегияҳои дахлдори рушди бахшҳои иҷтимоӣ дохил карда шудаанд</t>
  </si>
  <si>
    <t xml:space="preserve"> ВТҲИА, АДҲИА, ВМИ, ВММША, КАСПРИ, МИМҲД</t>
  </si>
  <si>
    <t xml:space="preserve"> на пасттар 
аз 0,7</t>
  </si>
  <si>
    <t>на пасттар 
аз 0,75</t>
  </si>
  <si>
    <t>на пасттар 
аз 0,8</t>
  </si>
  <si>
    <t>на пасттар 
аз 0,9</t>
  </si>
  <si>
    <t>на пасттар 
аз 1</t>
  </si>
  <si>
    <t>ВМ, ВФ</t>
  </si>
  <si>
    <t>2. Таъмини умумӣ бо театрҳо, осохонаҳо, толорҳои консертӣ, коллективҳои филармония, ба 100 ҳазор нафар аҳолӣ</t>
  </si>
  <si>
    <t>на пасттар 
аз 0,96</t>
  </si>
  <si>
    <t>на пасттар 
аз1</t>
  </si>
  <si>
    <t>на пасттар 
аз1,2</t>
  </si>
  <si>
    <t>на пасттар 
аз 1,4</t>
  </si>
  <si>
    <t>на пасттар 
аз 1,5</t>
  </si>
  <si>
    <t>на зиёда  
аз 80</t>
  </si>
  <si>
    <t xml:space="preserve"> на зиёда  
аз 90</t>
  </si>
  <si>
    <t>2) Фоизи аҳолӣ, ки аз ҷониби муассисаҳои фарҳангӣ  фаро гирифта шуданд</t>
  </si>
  <si>
    <t>на пасттар 
аз  50</t>
  </si>
  <si>
    <t>на  камттар 
аз 15</t>
  </si>
  <si>
    <t>на  камттар 
аз  20</t>
  </si>
  <si>
    <t>на  камттар 
аз  25</t>
  </si>
  <si>
    <t>на  камттар 
аз 25</t>
  </si>
  <si>
    <t>на  камттар 
аз  30</t>
  </si>
  <si>
    <t>на камтар
 аз 10,0</t>
  </si>
  <si>
    <t>на камтар 
аз 10,0</t>
  </si>
  <si>
    <t>на камтар 
аз 30,0</t>
  </si>
  <si>
    <t>на камтар 
аз 4,0</t>
  </si>
  <si>
    <t>на камтар 
аз 300,0</t>
  </si>
  <si>
    <t xml:space="preserve"> на камтар 
аз 20</t>
  </si>
  <si>
    <t>на камтар 
аз 21</t>
  </si>
  <si>
    <t>на камтар 
аз 22</t>
  </si>
  <si>
    <t>на камтар 
аз 23</t>
  </si>
  <si>
    <t>на камтар 
аз 24</t>
  </si>
  <si>
    <t>Маҷмӯи тадбирҳои дахлдор амалӣ карда мешаванд</t>
  </si>
  <si>
    <t>Маҷмӯи чорабиниҳо оид ба рушди раванди таълим амалӣ карда мешавад</t>
  </si>
  <si>
    <t>Вусъати  низоми  мубодилаи таҷриба</t>
  </si>
  <si>
    <t>Васеъ намудани амалияи шарикии давлат ва бахши хусусӣ</t>
  </si>
  <si>
    <t>Схемаҳои ҳудудии чойгиршавии муассисаҳои фарҳангӣ тасдиқ карда шуданд</t>
  </si>
  <si>
    <t>Ҳисоботи мониторингии дахлдор</t>
  </si>
  <si>
    <t>Биноҳо  нави муассисаҳои фарҳангӣ сохта ва биноҳои мавҷуда таҷдид карда шуданд</t>
  </si>
  <si>
    <t xml:space="preserve"> на камтар 
аз 20%</t>
  </si>
  <si>
    <t xml:space="preserve"> на камтар 
аз30%</t>
  </si>
  <si>
    <t xml:space="preserve"> на камтар 
аз 40%</t>
  </si>
  <si>
    <t xml:space="preserve"> на камтар 
аз 50%</t>
  </si>
  <si>
    <t>Харитаи дахлдори роҳ таҳия ва амалӣ карда мешавад</t>
  </si>
  <si>
    <t>Имкониятҳои боздидҳои фосилавии осорхонаҳои давлатӣ амалӣ карда шуданд</t>
  </si>
  <si>
    <t>Намояндагӣ ва мундариҷаи муассисаҳои фарҳангӣ дар сайтҳои интернетӣ васеъ карда шуд</t>
  </si>
  <si>
    <t xml:space="preserve"> на камтар 
аз 55</t>
  </si>
  <si>
    <t>на камтар 
аз55</t>
  </si>
  <si>
    <t>на камтар 
аз 55</t>
  </si>
  <si>
    <t xml:space="preserve"> на камтар 
аз 10</t>
  </si>
  <si>
    <t>3) Микдори умумии китобхонаҳо ва муассисаҳои фарҳангию фароғатӣ ба ҳар 100 ҳазор нафар аҳоли</t>
  </si>
  <si>
    <t xml:space="preserve"> на камтар 
аз 30</t>
  </si>
  <si>
    <t xml:space="preserve"> на камтар 
аз 35</t>
  </si>
  <si>
    <t xml:space="preserve"> на камтар 
аз 45</t>
  </si>
  <si>
    <t xml:space="preserve"> на камтар 
аз 54</t>
  </si>
  <si>
    <t xml:space="preserve"> на камтар 
аз 40</t>
  </si>
  <si>
    <t xml:space="preserve"> на камтар 
аз  320</t>
  </si>
  <si>
    <t xml:space="preserve"> на камтар 
аз 320</t>
  </si>
  <si>
    <t xml:space="preserve">  на камтар 
аз  320</t>
  </si>
  <si>
    <t>Озмунҳои ҷумҳуриявӣ  гузаронида мешавад</t>
  </si>
  <si>
    <t>Филмҳои бадеӣ, асархо ва публисистии бадеӣ, ҳуҷҷатӣ ва силсилафилмҳо дар бораи шахсиятҳои таърихӣ ва олимони бузург офарида шудаанд</t>
  </si>
  <si>
    <t>"Харитаи роҳ" -и дахлдор тасдиқ карда шуд</t>
  </si>
  <si>
    <t>на камтар 
аз  2</t>
  </si>
  <si>
    <t>Барномаи дахлдори иштирок татбиқ карда мешавад</t>
  </si>
  <si>
    <t>Иртибот бо ЮНЕСКО  амалӣ шудааст</t>
  </si>
  <si>
    <t>камтар 
 аз 29</t>
  </si>
  <si>
    <t>камтар 
 аз 27</t>
  </si>
  <si>
    <t>камтар 
 аз 26</t>
  </si>
  <si>
    <t>камтар 
 аз 25</t>
  </si>
  <si>
    <t>камтар 
 аз 24</t>
  </si>
  <si>
    <t xml:space="preserve"> камтар  
аз 7</t>
  </si>
  <si>
    <t xml:space="preserve"> камтар  
аз 6.5</t>
  </si>
  <si>
    <t xml:space="preserve"> камтар  
аз 6</t>
  </si>
  <si>
    <t xml:space="preserve">   камтар  
аз 5.5</t>
  </si>
  <si>
    <t xml:space="preserve"> камтар  
аз 5</t>
  </si>
  <si>
    <t xml:space="preserve"> камтар  
аз 49</t>
  </si>
  <si>
    <t xml:space="preserve"> камтар  
аз 47</t>
  </si>
  <si>
    <t xml:space="preserve"> камтар  
аз 42</t>
  </si>
  <si>
    <t xml:space="preserve"> камтар  
аз 40</t>
  </si>
  <si>
    <t xml:space="preserve"> камтар  
аз 35</t>
  </si>
  <si>
    <t xml:space="preserve"> камтар  
аз 32</t>
  </si>
  <si>
    <t xml:space="preserve"> камтар  
аз 28</t>
  </si>
  <si>
    <t xml:space="preserve"> камтар  
аз 26</t>
  </si>
  <si>
    <t xml:space="preserve"> камтар  
аз 24</t>
  </si>
  <si>
    <t xml:space="preserve"> камтар  
аз 27</t>
  </si>
  <si>
    <t xml:space="preserve">  камтар  
аз 25</t>
  </si>
  <si>
    <t>пасттар 
аз 10.9</t>
  </si>
  <si>
    <t>пасттар 
аз 10.4</t>
  </si>
  <si>
    <t>пасттар 
аз 9</t>
  </si>
  <si>
    <t>пасттар 
аз 8.7</t>
  </si>
  <si>
    <t>пасттар 
аз 8.3</t>
  </si>
  <si>
    <t>пасттар 
аз  9</t>
  </si>
  <si>
    <t>пасттар 
аз 12</t>
  </si>
  <si>
    <t>пасттар 
аз  11.5</t>
  </si>
  <si>
    <t>пасттар 
аз 11</t>
  </si>
  <si>
    <t>пасттар 
аз 10</t>
  </si>
  <si>
    <t>на камтар 
аз 40</t>
  </si>
  <si>
    <t>на камтар
 аз 50</t>
  </si>
  <si>
    <t>на камтар 
аз 57</t>
  </si>
  <si>
    <t>на камтар 
аз 60</t>
  </si>
  <si>
    <t>на камтар 
аз 20</t>
  </si>
  <si>
    <t>на камтар
 аз 15</t>
  </si>
  <si>
    <t>на камтар
 аз 24</t>
  </si>
  <si>
    <t>на камтар 
аз 26</t>
  </si>
  <si>
    <t>на камтар 
аз 30</t>
  </si>
  <si>
    <t>на камтар 
аз 87</t>
  </si>
  <si>
    <t>на камтар 
аз 97</t>
  </si>
  <si>
    <t>на камтар 
аз 108</t>
  </si>
  <si>
    <t>на камтар
 аз 121</t>
  </si>
  <si>
    <t>на камтар 
аз 135</t>
  </si>
  <si>
    <t>ҳадди аққал 
2</t>
  </si>
  <si>
    <t>на камтар 
аз 2.5</t>
  </si>
  <si>
    <t>на камтар 
аз 3</t>
  </si>
  <si>
    <t>на камтар 
аз 4</t>
  </si>
  <si>
    <t>на камтар 
аз 5</t>
  </si>
  <si>
    <t>Мавҷудияти амалияи фаъолияти гуруххои меҳнатии донишҷӯён</t>
  </si>
  <si>
    <t>пасттар 
аз 55</t>
  </si>
  <si>
    <t>пасттар 
аз 50</t>
  </si>
  <si>
    <t>пасттар 
аз 45</t>
  </si>
  <si>
    <t>пасттар 
аз 40</t>
  </si>
  <si>
    <t>пасттар 
аз 30</t>
  </si>
  <si>
    <t>Дар назди Кумитаи кор бо ҷавонон ва варзиш  низоми мониторинги сотсиологӣ таъсис дода шудааст</t>
  </si>
  <si>
    <t>Баланд бардоштани огоҳии наврасон ва ҷавонон дар бораи барномаи машваратӣ ба ҳамсолон ва  муассисасохои тиббии  дӯстона барои ҷавонон</t>
  </si>
  <si>
    <t>2) Шумораи лоиҳаҳои ҷавонон бо истифодаи технологияҳои иттилоотӣ ва захираҳои интернетӣ</t>
  </si>
  <si>
    <t>Критерияҳо таҳия карда шуданд</t>
  </si>
  <si>
    <t xml:space="preserve">  на камтар 
аз 320</t>
  </si>
  <si>
    <t>на камтар 
аз 320</t>
  </si>
  <si>
    <t>на камтар 
аз 25</t>
  </si>
  <si>
    <t>на камтар 
аз 35</t>
  </si>
  <si>
    <t>на камтар
 аз 40</t>
  </si>
  <si>
    <t>на камтар 
аз 7</t>
  </si>
  <si>
    <t>на камтар 
аз 10</t>
  </si>
  <si>
    <t>на камтар 
аз 12</t>
  </si>
  <si>
    <t>на камтар 
аз 15</t>
  </si>
  <si>
    <t>на камтар 
аз 10%</t>
  </si>
  <si>
    <t>Таҳлили санадҳои меъёрии ҳуқуқии амалкунанда  таъмин гардид</t>
  </si>
  <si>
    <t>Маводи барномавии қаблан таҳияшуда оид ба рушди сайёҳӣ бо назардошти вазъи соли 2020 аз нав дида баромада шуд</t>
  </si>
  <si>
    <t>Тахлили функсионалии низоми  идоракунии бахши сайёхи гузаронида шуд, самтҳои таҳкими низоми  идоракуни  муайян карда шуданд</t>
  </si>
  <si>
    <t>Тавсеаи ҳисоботхои оморӣ</t>
  </si>
  <si>
    <t>Стандартҳои соҳавӣ таҳия ва таҷдид карда шуданд</t>
  </si>
  <si>
    <t>Дар сатҳи минтақаҳои кишвар "харитаҳои роҳ" тахия шуда мавриди амал карор ёфтанд</t>
  </si>
  <si>
    <t>Феҳристи электронии  объектҳои сайёҳӣ таҳия шудааст</t>
  </si>
  <si>
    <t>Барномаҳои солона  доир ба ташкили чорабиниҳои байналмилалӣ ва маҳаллӣ мавриди амал карор ёфтанд</t>
  </si>
  <si>
    <t>Нақшаи алоқахои дахлдор таҳия шудааст</t>
  </si>
  <si>
    <t>Маҷмӯи дахлдори амалҳо таҳия ва амалӣ карда мешаванд</t>
  </si>
  <si>
    <t xml:space="preserve">Протоколҳои  нав ва тачдидшуда  омода гардид </t>
  </si>
  <si>
    <t>2) Шумораи сайёҳони хориҷӣ, ки ба Тоҷикистон ташриф меоранд, млн. нафар</t>
  </si>
  <si>
    <t>3) Содироти хизматрасониҳои сайёҳӣ, млн. долл</t>
  </si>
  <si>
    <t xml:space="preserve"> на камтар
 аз  30</t>
  </si>
  <si>
    <t>на камтар
 аз 35</t>
  </si>
  <si>
    <t>на камтар
 аз45</t>
  </si>
  <si>
    <t>на камтар
 аз 2</t>
  </si>
  <si>
    <t>на камтар
 аз 500</t>
  </si>
  <si>
    <t>Шумораи иншооти нав ва азнавсозишудаи мавҷуда вобаста ба  бехтар намудани шароити сайёҳӣ</t>
  </si>
  <si>
    <t>Раванди мутобиқати инфрасохтор таъмин  гардид</t>
  </si>
  <si>
    <t xml:space="preserve"> на камтар
 аз   35</t>
  </si>
  <si>
    <t xml:space="preserve"> на камтар
 аз  40</t>
  </si>
  <si>
    <t xml:space="preserve"> на камтар
 аз   45</t>
  </si>
  <si>
    <t xml:space="preserve"> на камтар
 аз   50</t>
  </si>
  <si>
    <t>Хидматҳои иттилоотии бисёрзабонаи сайёҳӣ тахия шуда  истифода мешаванд</t>
  </si>
  <si>
    <t>Харитаи дахлдори роҳ тахия шуда амалӣ шуда истодааст</t>
  </si>
  <si>
    <t>Имконияти сохтани онлайн маршрути сайёхи  пешниход гардид</t>
  </si>
  <si>
    <t xml:space="preserve">афзоиш 
 1,5 маротиба </t>
  </si>
  <si>
    <t>афзоиш
 1,5 маротиба</t>
  </si>
  <si>
    <t xml:space="preserve"> афзоиш 
1,5 маротиба</t>
  </si>
  <si>
    <t>Кадастри захираҳои сайёхии Ҷумҳурии Тоҷикистон таҳия карда шуд</t>
  </si>
  <si>
    <t>Барномаҳои минтақавии дастгирии рушди туризм таҳия ва амалӣ карда шуданд</t>
  </si>
  <si>
    <t>Барномаи дахлдори чорабиниҳо таҳия ва амалӣ карда мешавад</t>
  </si>
  <si>
    <t>на камтар 
аз 100</t>
  </si>
  <si>
    <t>на камтар 
аз  100</t>
  </si>
  <si>
    <t>Мониторинги ҳисоботҳо ва тавсияҳо оид ба таблиғи маҳсулоти сайёхӣ дар фазои Интернет</t>
  </si>
  <si>
    <t xml:space="preserve"> на пасттар
 аз 10%</t>
  </si>
  <si>
    <t>Барномаи дахлдор таҳия шудааст</t>
  </si>
  <si>
    <t>Фаъолияти  сайёхӣ ва экскурсионӣ ба барномаҳои таълимии таҳсилоти умумӣ ва касбӣ ворид карда  шуданд</t>
  </si>
  <si>
    <t>на камтар
 аз 7%</t>
  </si>
  <si>
    <t>на камтар 
аз 7%</t>
  </si>
  <si>
    <t>на камтар
 аз 10%</t>
  </si>
  <si>
    <t xml:space="preserve">Захираҳои молиявӣ (Cost share)                                  </t>
  </si>
  <si>
    <t>Индикаторҳои таъсир, ҳадафҳо ва вазифаҳо (Indicators)</t>
  </si>
  <si>
    <t>Маҷлиси намояндагони  Маҷлиси Олӣ (%)</t>
  </si>
  <si>
    <t>б) дар ҳайати маҷлисҳои вакилони халқи вилоятҳо, шаҳрҳо ва ноҳияҳо</t>
  </si>
  <si>
    <t>2) Фарқияти гендерӣ дар иштироки иқтисодӣ ва имкониятҳои карера</t>
  </si>
  <si>
    <t>3) фарқияти гендерӣ дар сатҳи таҳсилот</t>
  </si>
  <si>
    <t>фарқияти гендерӣ дар имкониятҳои сиёсӣ</t>
  </si>
  <si>
    <t>2) Мавқеи давлат дар Индекси нобаробарии гендерӣ (ИНГ)</t>
  </si>
  <si>
    <t>3) Вуруди кишвар ба гурӯҳ аз рӯи Индекси рушди гендерӣ (ИРГ)</t>
  </si>
  <si>
    <t>3863/137</t>
  </si>
  <si>
    <t>Рӯйхати СМҲ нав ва ислоҳшуда</t>
  </si>
  <si>
    <t>Дастури дахлдор таҳия ва тасдиқ карда шуд</t>
  </si>
  <si>
    <t>Ҳисоботҳои мониторинг бо иштироки ҷомеаи шаҳрвандӣ</t>
  </si>
  <si>
    <t>Озмоиши Методология ва Дастур гузаронида шуд</t>
  </si>
  <si>
    <t>Сикли барномаҳои телевизион ва радио, нашрияҳо дар васоити ахбори омма дар бораи баробарии гендерӣ, рафъи стереотипҳои гендерӣ дар бораи нақши занон ва мардон дар ҷомеа ва оила, тағйир додани тасаввуроти ҷамъиятӣ ва шаклҳои рафтор, ки зӯроварӣ нисбати занон ва духтарон, издивоҷи барвақтӣ ва хешовандӣ асоснок мекунанд</t>
  </si>
  <si>
    <t xml:space="preserve">4. Ҳиссаи ҷойҳои ишғолнамудаи занон: (ҲРУ 5.5.1) а) дар Маҷлиси миллии Маҷлиси Олӣ </t>
  </si>
  <si>
    <t>ККЗО, ВМИ</t>
  </si>
  <si>
    <t>ВА, ККЗО</t>
  </si>
  <si>
    <t xml:space="preserve"> ККЗО, КРМ, МИМҲД </t>
  </si>
  <si>
    <t xml:space="preserve">КТР, ККЗО, МИМҲД </t>
  </si>
  <si>
    <t>ККЗО, ВКД, ВМИ, ВТХИА</t>
  </si>
  <si>
    <t>фарқияти гендерӣ дар саломатӣ</t>
  </si>
  <si>
    <t>ВМИ,ККҶВ,ККЗО</t>
  </si>
  <si>
    <t>ВМИ, ККЗО</t>
  </si>
  <si>
    <t>ВМИ, ВМ</t>
  </si>
  <si>
    <t>ВМИ</t>
  </si>
  <si>
    <t>ВМИ, ВММША</t>
  </si>
  <si>
    <t>ВМИ, ВММША,ККЗО, ВТҲИА</t>
  </si>
  <si>
    <t>ВМИ,ВММША,ВМ</t>
  </si>
  <si>
    <t xml:space="preserve">ВМИ,ВМ, КДСИАД, МИМҲД </t>
  </si>
  <si>
    <t xml:space="preserve">ВМИ, КДСИАД, КҲФМГ </t>
  </si>
  <si>
    <t xml:space="preserve">ВМИ, ВТҲИА, ККҶВ, ККЗО </t>
  </si>
  <si>
    <t xml:space="preserve">ВМИ, МИМҲД,ККЗО </t>
  </si>
  <si>
    <t xml:space="preserve">ВМИ, ВММША </t>
  </si>
  <si>
    <t xml:space="preserve">ВМИ, ВТҲИА, ВММША, МИМҲД </t>
  </si>
  <si>
    <t xml:space="preserve">ВМИ, ИТИ </t>
  </si>
  <si>
    <t xml:space="preserve">USAID </t>
  </si>
  <si>
    <t xml:space="preserve">ВМИ, КҶВ, ККЗО, МИМҲД </t>
  </si>
  <si>
    <t xml:space="preserve">ВМИ, ВММША  </t>
  </si>
  <si>
    <t>ВММША</t>
  </si>
  <si>
    <t>ВМ, ВМИ</t>
  </si>
  <si>
    <t xml:space="preserve">USAID   </t>
  </si>
  <si>
    <t>ВМИ, КДСИАД</t>
  </si>
  <si>
    <t xml:space="preserve">ВМИ, МИМҲД </t>
  </si>
  <si>
    <t xml:space="preserve">ВМИ, ВКХ </t>
  </si>
  <si>
    <t>ВМИ, ВА</t>
  </si>
  <si>
    <t xml:space="preserve">ВМИ, ВА, ККЗО, МИМҲД </t>
  </si>
  <si>
    <t>ВМИ, ХА</t>
  </si>
  <si>
    <t xml:space="preserve">ВММША, ВМИ, МИМҲД </t>
  </si>
  <si>
    <t xml:space="preserve">ВМИ, ВММША, МИМҲД </t>
  </si>
  <si>
    <t xml:space="preserve"> ВММША, ВМИ </t>
  </si>
  <si>
    <t xml:space="preserve"> ВММША, ВМИ, МИМҲД </t>
  </si>
  <si>
    <t xml:space="preserve">АИ, ИИД </t>
  </si>
  <si>
    <t>АОПҶТ</t>
  </si>
  <si>
    <t xml:space="preserve"> ВМИ</t>
  </si>
  <si>
    <t>Бузургии мақсадноки индикатор  (Target)/ 
Х- Мӯҳлати иҷрои чорабиниҳо</t>
  </si>
  <si>
    <t>Сатҳи нафақахӯрони шуғли шумораи умумии расман коркардашуда, бо %</t>
  </si>
  <si>
    <t>ВТҲИА, ВМИ</t>
  </si>
  <si>
    <t>ВТҲИА, ВРИС ВМИ</t>
  </si>
  <si>
    <t>ВТҲИА, ВРИС, ВМИ, ВКХ</t>
  </si>
  <si>
    <t>ЮНИСЕФ СҶТ, БУ ЮСАИД</t>
  </si>
  <si>
    <t>БУ, СҶТ,
ЮНИСЕФ, СА</t>
  </si>
  <si>
    <t>ВТҲИА, ВСТН, ВМИ, ВК, АСМСНС</t>
  </si>
  <si>
    <t>СА, БУ</t>
  </si>
  <si>
    <t>ЮНИСЕФ, СҶТ, БУ,  ЮСАИД GIZ</t>
  </si>
  <si>
    <t>ВТҲИА, ВК, ВМИ, ВРИС</t>
  </si>
  <si>
    <t>СҶТ, ЮНИСЕФ ЮСАИД, БУ</t>
  </si>
  <si>
    <t xml:space="preserve">ВТҲИА,ВММША, КТР  </t>
  </si>
  <si>
    <t>ЮНИСЕФ СҶТ</t>
  </si>
  <si>
    <t>Фонди глобалӣ,  ЮСАИД ETIKA, ЮСАИД LON, ТУТ, KNCV, MSF</t>
  </si>
  <si>
    <t>ЮНИСЕФ, СҶТ, Фонди Оғохон, USAID, Салиби Сурх, БУ</t>
  </si>
  <si>
    <t>Индикаторҳои таъсир
ҲРУ 2.2.1 Паҳншавии қадпастӣ дар байни кӯдакони то 5-сола (СҶТ, sd &lt;-2)</t>
  </si>
  <si>
    <t xml:space="preserve">ВМИ, КДСИАД. ХА </t>
  </si>
  <si>
    <t>Лоиҳаҳои сармоягузорӣ дар доираи БИД: 1. Такмили лоиҳаи хидматрасонии тиббӣ, дуввуми маблағгузории иловагии гранти Бонки Ҷаҳонӣ</t>
  </si>
  <si>
    <t>ВТҲИА, АСИН, ВА,ВРИС</t>
  </si>
  <si>
    <t>UNDP, UNICEF,
БУ</t>
  </si>
  <si>
    <t xml:space="preserve">БУ, СБО </t>
  </si>
  <si>
    <t xml:space="preserve">UNDP, UNICEF,
БУ </t>
  </si>
  <si>
    <t>UNDP, UNICEF, БУ</t>
  </si>
  <si>
    <t xml:space="preserve">UNDP, UNICEF,
БУ, ILO, ADB   </t>
  </si>
  <si>
    <t xml:space="preserve">UNDP, UNICEF,
БУ, ILO </t>
  </si>
  <si>
    <t xml:space="preserve">UNDP, UNICEF,
WB  </t>
  </si>
  <si>
    <t>UNDP, UNICEF,
WB, ILO</t>
  </si>
  <si>
    <t xml:space="preserve">UNDP, UNICEF,
WB, ILO   </t>
  </si>
  <si>
    <t xml:space="preserve">ВТҲИА, АСИН, МИМҲД  </t>
  </si>
  <si>
    <t xml:space="preserve">ВТҲИА, ВМ, ВММША, КДСИАД, АСИН,  ВА,  </t>
  </si>
  <si>
    <t xml:space="preserve">UNDP, UNICEF,
WB </t>
  </si>
  <si>
    <t xml:space="preserve">ВТҲИА,   ВА,  АСИН, АДҲИА, </t>
  </si>
  <si>
    <t>ВФ, КҶВ</t>
  </si>
  <si>
    <t>ВФ, МИМҲД</t>
  </si>
  <si>
    <t>ВФ, ВММША</t>
  </si>
  <si>
    <t>ВФ, ВММША, ВМИ</t>
  </si>
  <si>
    <t>ВФ, ВМИ, ВКХ</t>
  </si>
  <si>
    <t>ВФ, МИМҲД, ВРИС</t>
  </si>
  <si>
    <t xml:space="preserve">ВФ, КАС, ВМ 
</t>
  </si>
  <si>
    <t>ВФ, ВМ, КДСИАД</t>
  </si>
  <si>
    <t>ВФ, ХА</t>
  </si>
  <si>
    <t>ВФ, МИМҲД, КРМ</t>
  </si>
  <si>
    <t>ВФ, ВКХ</t>
  </si>
  <si>
    <t>ВМИ, ВММША, КҶВ, ККЗО  МИМҲД</t>
  </si>
  <si>
    <t>ВМИ, ВММША, КҶВ, ККЗО, МИМҲД</t>
  </si>
  <si>
    <t>ВМИ, КҶВ</t>
  </si>
  <si>
    <t>ВМИ, ВММША, КҶВ, МИМҲД</t>
  </si>
  <si>
    <t xml:space="preserve">ВМИ, ВММША, </t>
  </si>
  <si>
    <t>ВМИ, ВММША, МИМҲД</t>
  </si>
  <si>
    <t>ВМИ, ВММША, МИМҲД, КВҶ</t>
  </si>
  <si>
    <t>ВМИ, ВММША, КВҶ, МИМҲД</t>
  </si>
  <si>
    <t>КҶВ</t>
  </si>
  <si>
    <t xml:space="preserve">ВММША, КҶВ </t>
  </si>
  <si>
    <t>КҶВ, ВМИ,  МИМҲД</t>
  </si>
  <si>
    <t>КҶВ, КДСИАД</t>
  </si>
  <si>
    <t>ВТХИА, КҶВ</t>
  </si>
  <si>
    <t>ВТХИА, ВМИ</t>
  </si>
  <si>
    <t>ВТХИА, КҶВ, ВКД</t>
  </si>
  <si>
    <t>КҶВ, КТР</t>
  </si>
  <si>
    <t xml:space="preserve"> КҶВ, ВТХИА</t>
  </si>
  <si>
    <t>КҶВ, ВКД</t>
  </si>
  <si>
    <t>ВТХИА, КҶВ, ККЗО</t>
  </si>
  <si>
    <t>КҶВ,ВКД</t>
  </si>
  <si>
    <t>ВТХИА, КҶВ,ККЗО</t>
  </si>
  <si>
    <t>ВМИ, МИМҲД</t>
  </si>
  <si>
    <t>ВМИ, ВТХИА</t>
  </si>
  <si>
    <t>КҶВ, ВА</t>
  </si>
  <si>
    <t>КҶВ, ВМИ</t>
  </si>
  <si>
    <t>КҶВ, МИМҲД</t>
  </si>
  <si>
    <t>КҶВ, ВФ</t>
  </si>
  <si>
    <t>КҶВ, ВМ</t>
  </si>
  <si>
    <t>ВМИ, КҶВ, ВМ</t>
  </si>
  <si>
    <t>КРС</t>
  </si>
  <si>
    <t>КРС, МНМО, ВА</t>
  </si>
  <si>
    <t>КРС, ВА</t>
  </si>
  <si>
    <t>КРС,  ВА</t>
  </si>
  <si>
    <t>АХД, КРС</t>
  </si>
  <si>
    <t>КРС, МИМҲД</t>
  </si>
  <si>
    <t xml:space="preserve">КТР, созмони журналистон, КРС </t>
  </si>
  <si>
    <t>КРС, ВТҲИА</t>
  </si>
  <si>
    <t xml:space="preserve">КРС, ВТҲИА, ВММША </t>
  </si>
  <si>
    <t xml:space="preserve">КРС, ВТҲИА, КТР  </t>
  </si>
  <si>
    <t>КРС, Точиксугурта</t>
  </si>
  <si>
    <t>КРС, ВКД</t>
  </si>
  <si>
    <t xml:space="preserve">ВРИС, КДСИАД, ВН, КРС </t>
  </si>
  <si>
    <t>КРС, ХА</t>
  </si>
  <si>
    <t>КРС, ВМИ</t>
  </si>
  <si>
    <t>КРС, КДСИАД</t>
  </si>
  <si>
    <t xml:space="preserve">ККЗО, ПСС, АС </t>
  </si>
  <si>
    <t>КРС, КҶВ</t>
  </si>
  <si>
    <t>КРС, КҶВ, МИМҲД</t>
  </si>
  <si>
    <t xml:space="preserve">КРС, КТР </t>
  </si>
  <si>
    <t>Индикаторҳои таъсир (impact): 
Индекси минтақавии рушди рақобат</t>
  </si>
  <si>
    <t>Маҳсулоти холиси саноати коркард ба ҳар сари аҳолӣ, бо доллари ИМА (ҲРУ 9.2.1.)</t>
  </si>
  <si>
    <t>Афзоиши саноати истихроҷ,бо %</t>
  </si>
  <si>
    <t>Афзоиши истеҳсол ва тақсимоти нерӯи барқ ​​ва газ,бо %</t>
  </si>
  <si>
    <t>Афзоиши истеҳсол ва тақсимоти об ва партовҳо,бо %</t>
  </si>
  <si>
    <t>Суръати афзоиши истеҳсолоти саноатӣ, бо %</t>
  </si>
  <si>
    <t xml:space="preserve">Индикаторҳои боздеҳ (output):                                                         Шумораи чорабиниҳо оид ба оммавӣ гардонидани анъанаҳо ва мероси фарҳангӣ, воҳидҳо       </t>
  </si>
  <si>
    <t xml:space="preserve">Индикаторҳои боздеҳ (output):                         Шумораи қоидаҳо ва стандартҳои таҳияшуда ва таҷдидшуда </t>
  </si>
  <si>
    <t>Индикаторҳои боздеҳ (output):                       1) Суръати афзоиши ММД ба ҳар сари аҳолӣ,%</t>
  </si>
  <si>
    <t>Индикаторҳои натиҷаҳои ниҳоӣ (outcome):                   Ҳаҷми воридоти сармоя  ба соха,% аз Арзиши умумии иловашуда (АУИ) - и соҳа</t>
  </si>
  <si>
    <t>Индикаторҳои натиҷаҳои ниҳоӣ (outcome):                         1) Ҳаҷми маблағгузории буҷетии бахши иҷтимоии иқтисодиёт,% ММД</t>
  </si>
  <si>
    <t xml:space="preserve">Индикаторҳои натиҷаҳои ниҳоӣ (outcome):                         1) Индекси нобаробарии гендерӣ, аз ҷумла:                                                             </t>
  </si>
  <si>
    <t xml:space="preserve"> WB UNDP ADB WFP</t>
  </si>
  <si>
    <t>растанипарварӣ</t>
  </si>
  <si>
    <t>Сатҳи ноамнии мӯътадил ё шадиди аҳолӣ (мувофиқи "Нақшаи дарки амнияти ноамнӣ") ( 2.1.2)</t>
  </si>
  <si>
    <t>кишоварзӣ</t>
  </si>
  <si>
    <t>Барномаҳои нави байниидоравӣ тасдиқ ва татбиқ шуданд</t>
  </si>
  <si>
    <t>чорвои калони шохдор</t>
  </si>
  <si>
    <t>чорвои майдаи шохдор</t>
  </si>
  <si>
    <t>паранда</t>
  </si>
  <si>
    <t>занбӯри асал (ҳазор оила)</t>
  </si>
  <si>
    <t>шир, ҳазор тонна</t>
  </si>
  <si>
    <t>Шумораи навъҳои нави зироатҳои кишоварзӣ (ҳама зироатҳо)</t>
  </si>
  <si>
    <t>тухм, млн.дона</t>
  </si>
  <si>
    <t>асал, ҳаз.тонна</t>
  </si>
  <si>
    <t>автомобилӣ</t>
  </si>
  <si>
    <t>роҳи оҳан</t>
  </si>
  <si>
    <t>авиатсионӣ</t>
  </si>
  <si>
    <t>Мусофиргардиш,  мл.мус./км
аз ҷумла аз рӯи намуди нақлиёт:</t>
  </si>
  <si>
    <t>Индикаторҳои натиҷаҳои ниҳоӣ (outcom):
Ҳаҷми боркашонӣ, ҳаз.тн.,
аз ҷумла аз рӯи намуди нақлиёт:</t>
  </si>
  <si>
    <t>Ҳаҷми трафики мусофирон, ҳаз.наф.,
аз ҷумла аз рӯи намуди нақлиёт:</t>
  </si>
  <si>
    <t>Имконияти гузарониш, млн.т.км</t>
  </si>
  <si>
    <t>Арзиши боркашонӣ, млн.сомонӣ</t>
  </si>
  <si>
    <t>Суръати расонидани бор,  км/соат</t>
  </si>
  <si>
    <t>Талаботи меъёрӣ таҳия карда шуданд</t>
  </si>
  <si>
    <t>Марказҳои нақлиётӣ ва логистикии наздимарзӣ (Падж, Турсунзода, Хуҷанд ва Хоруғ) ташкил карда шуданд</t>
  </si>
  <si>
    <t>БЧ</t>
  </si>
  <si>
    <t>БРО</t>
  </si>
  <si>
    <t>Шумораи мошинҳо бо иқтидори борбардорӣ тонна</t>
  </si>
  <si>
    <t>Роҳи байналмилалӣ ба истифода дода шуд</t>
  </si>
  <si>
    <t>Ҳукумати Ҷумҳурии Мардумии Чин</t>
  </si>
  <si>
    <t>Ҳукумати Ҷопон</t>
  </si>
  <si>
    <t>Роҳ навсозӣ гардид</t>
  </si>
  <si>
    <t xml:space="preserve">ВН, ВМ, ВРИС, КДСИАД </t>
  </si>
  <si>
    <t>Роҳи автомобилгарди Тоҷикистон-Покистон тавассути Афғонистон сохта шудааст</t>
  </si>
  <si>
    <t>Шоҳроҳи Колхозобод-Кабодиён-Шаҳритус-Айваж-Мазори Шариф (Афғонистон) таҷдид карда шуд</t>
  </si>
  <si>
    <t>Роҳҳои автомобилгарди минтақаи Восеъ-Ховалинг-Сайрон-Карамык дар доираи Лоиҳаи Рушди Долони 3 ва 5-и ҲМИОМ навсозӣ карда шуданд</t>
  </si>
  <si>
    <t xml:space="preserve">Шоҳроҳи Кӯлоб-Қалъаихумб, қитъаи Кӯлоб-Шӯрообод ба истифода дода шуданд
</t>
  </si>
  <si>
    <t>Ба истифода додани шоҳроҳи Кӯлоб-Қалъаихумб, қитъаи Шкев-Қалъаихумб</t>
  </si>
  <si>
    <t>Лоиҳаи сармоягузории "Рушди маҷмааи нақлиётӣ ва хидмати логистикӣ дар Ҷумҳурии Тоҷикистон"</t>
  </si>
  <si>
    <t>Таҷҳизот ва мошинҳо барои сохтмони роҳ харидорӣ карда шуданд</t>
  </si>
  <si>
    <t xml:space="preserve">Индикаторҳои боздеҳ (output):                 
Гардиши  боркашонӣ, млн.тн./км  </t>
  </si>
  <si>
    <t xml:space="preserve">ВН </t>
  </si>
  <si>
    <t xml:space="preserve">Мусофиргардиш,  мл.мус./км
 </t>
  </si>
  <si>
    <t>Такмили ихтисоси мутахассисони соҳаи сохтмон ва нигоҳдории роҳҳо</t>
  </si>
  <si>
    <t xml:space="preserve">ВН, ВМИ </t>
  </si>
  <si>
    <t>Низоми иттилоотӣ таъсис дода шуд</t>
  </si>
  <si>
    <t>Низоми ягонаи иттилоотӣ таъсис ёфт</t>
  </si>
  <si>
    <t>Рох тачдид гардид</t>
  </si>
  <si>
    <t xml:space="preserve">б)БРО, Фонди ОПЕК                  в) БАТР </t>
  </si>
  <si>
    <t xml:space="preserve">Роҳ азнавсозӣ гардид </t>
  </si>
  <si>
    <t>Роҳ сохта шуд (дарозии роҳ 154,5 км )</t>
  </si>
  <si>
    <t>Роҳ азнавсозӣ гардид</t>
  </si>
  <si>
    <t>Чин</t>
  </si>
  <si>
    <t>БАТР</t>
  </si>
  <si>
    <t>Роҳ баркарор карда шуд</t>
  </si>
  <si>
    <t>Роҳ таҷдид карда шуд</t>
  </si>
  <si>
    <t>Роҳи ҳалқавии ш. Душанбе сохта шудааст (варианти ҷанубӣ)</t>
  </si>
  <si>
    <t>Фонди Ого-Хон дар Точикистон</t>
  </si>
  <si>
    <t>Роҳ  азнавсозӣ гардид</t>
  </si>
  <si>
    <t>Ҳукумати ҶМЧ ва Тоҷикистон</t>
  </si>
  <si>
    <t>Баланд бардоштани сифати шабакаи роҳҳои маҳаллӣ ва баланд бардоштани сифати вазъи экологӣ Дарозии роҳ 4,1 км/тонна; мусофир/км</t>
  </si>
  <si>
    <t>Беҳтар намудани сифати шабакаи роҳҳои маҳаллӣ Дарозии роҳ 150 км / км; мусофир / км</t>
  </si>
  <si>
    <t>Беҳтар намудани сифати шабакаи роҳи оҳан, тонна / км; мусофир/км</t>
  </si>
  <si>
    <t>Беҳтар кардани сифати хизматрасонии нақлиётӣ ба аҳолӣ, паст кардани тарифҳои нақлиёти мусофирбар, беҳтар кардани вазъи экологӣ</t>
  </si>
  <si>
    <t>ММИҲД</t>
  </si>
  <si>
    <t>Тезонидани гузаргоҳи нақб, баланд бардоштани бехатарии ҳаракат дар дохили нақб, беҳтар намудани вазъи экологии нақб</t>
  </si>
  <si>
    <t>Ҳукумати Давлати Исломии Эрон</t>
  </si>
  <si>
    <t>КВД "Рохи Охани Точикистон"</t>
  </si>
  <si>
    <t>ҶСК "Фурудгоҳи Байналмилалии Душанбе"</t>
  </si>
  <si>
    <t>ҶСК "Фурудгоҳи Байналмилалии Бохтор"</t>
  </si>
  <si>
    <t>Мақомоти иҷроияи ҳокимияти давлатии шаҳрҳо ва вилоятҳо</t>
  </si>
  <si>
    <t>ҶСК "Фурудгоҳи байналмилалии Хуҷанд"</t>
  </si>
  <si>
    <t xml:space="preserve">      м/н</t>
  </si>
  <si>
    <t>Баррасӣ карда шуд</t>
  </si>
  <si>
    <t>Дар низомнома тағйироти дахлдор ворид карда шуд</t>
  </si>
  <si>
    <t>Феҳристи функсияҳои давлатӣ ва стандартҳои хидмати давлатӣ таҳия карда шуд</t>
  </si>
  <si>
    <t>Элементҳо ҷойгир карда шудаанд</t>
  </si>
  <si>
    <t>Стратегияи ислоҳоти худидоракунии маҳалли таҳия ва қабул карда шудааст</t>
  </si>
  <si>
    <t>Стратегия таҳия шудааст</t>
  </si>
  <si>
    <t>Таҳлил гузаронида шуд</t>
  </si>
  <si>
    <t>ККЗО, АХД</t>
  </si>
  <si>
    <t>Харитаи дахлдори роҳ таҳия ва қабул карда шуд</t>
  </si>
  <si>
    <t>Дар вебсайтҳои вазорату идораҳо бахшҳо оид ба пешрафт дар самти ноил шудан ба ҳадафҳои стратегӣ, афзалиятҳо, аз ҷумла барои ҲРУ-и инфиродӣ дохил карда шудаанд</t>
  </si>
  <si>
    <t>на камтар аз 5</t>
  </si>
  <si>
    <t xml:space="preserve">  ВРИС </t>
  </si>
  <si>
    <t>Стандарти хизматрасонии давлатӣ таҳия ва тасдиқ карда шудааст</t>
  </si>
  <si>
    <t>АХД, ВМ, ВРИС</t>
  </si>
  <si>
    <t>Таносуби шахсоне, ки дар 12 моҳи гузашта ҳадди аққал бо як мансабдори ҳукумат тамос гирифтаанд ва ба як корманди ҳукумат ришва додаанд ва ё корманди ҳукумат аз онҳо пора талаб кардааст (ҲРУ 16.5.1)</t>
  </si>
  <si>
    <t>Ҳиссаи ширкатҳои тиҷоратӣ, ки дар 12 моҳи гузашта ҳадди аққал бо як намояндаи ҳукумат тамос гирифтаанд ва ба як корманди ҳукумат ришва додаанд ва ё корманди ҳукумат аз он ришва талаб кардааст (ҲРУ 16.5.2)</t>
  </si>
  <si>
    <t>АНММК, ВА, ВКД</t>
  </si>
  <si>
    <t>Ширкатҳо доимо ташкил карда мешаванд, ки ба хизматчиёни давлатӣ ва дигар кормандони соҳаҳои масъули ҳукумат дар бораи таъсири манфии коррупсия ба иқтисодиёт ва ҷомеа маълумот диҳанд.</t>
  </si>
  <si>
    <t>Дар асоси натиҷаҳои таҳлили самаранокии қонунгузории зидди коррупсия маҷмӯи тағироту иловаҳо ба санадҳои қонунгузории кишвар таҳия карда шуд</t>
  </si>
  <si>
    <t>Сохтори алоҳида (Кумита ё Агентӣ) оид ба рушд ва ислоҳот дар назди Президент таъсис дода шудааст, ки масъули банақшагирии рушди миллӣ, ислоҳот, мониторинги татбиқи стратегияҳо ва барномаҳо ва ҳамоҳангсозии кӯмаки беруна мебошад</t>
  </si>
  <si>
    <t>Платформаи онлайн таҳия ва фаъолият мекунад</t>
  </si>
  <si>
    <t>АХД, ДИД</t>
  </si>
  <si>
    <t>АНММК</t>
  </si>
  <si>
    <t>В</t>
  </si>
  <si>
    <t>А</t>
  </si>
  <si>
    <t>WB WMF EBRD</t>
  </si>
  <si>
    <t>UNDP, DFID</t>
  </si>
  <si>
    <t>DFID</t>
  </si>
  <si>
    <t>WB, IFC</t>
  </si>
  <si>
    <t>ADB,DFID,EBRD,GIZ</t>
  </si>
  <si>
    <t>7+/-2%</t>
  </si>
  <si>
    <t>6+/-2%</t>
  </si>
  <si>
    <t>-3</t>
  </si>
  <si>
    <t>-2</t>
  </si>
  <si>
    <t>-1</t>
  </si>
  <si>
    <t>Шумораи барномаҳои рушди минтақавӣ (БРМ), ки бо назардошти ҲРУ таҳия шудаанд, адад</t>
  </si>
  <si>
    <t>Ҳиссаи иншооти иҷтимоӣ ва ҷойҳои ҷамъиятие, ки бо пантум ва лифтҳо муҷаҳҳаз мебошанд, бо %</t>
  </si>
  <si>
    <t>-2174,9</t>
  </si>
  <si>
    <t>ВМИ, ВТХИА, ВММША</t>
  </si>
  <si>
    <t>Ҳафтаи намоишҳои театрӣ ҳамасола баргузор шуданд</t>
  </si>
  <si>
    <t>Индикаторҳои боздеҳ (output):                  
Афзоиши шумораи сайёҳони дохилӣ,%</t>
  </si>
  <si>
    <t>Методология таҳия ва санҷида шудааст</t>
  </si>
  <si>
    <t>ВА</t>
  </si>
  <si>
    <t>ММҚ, ВА</t>
  </si>
  <si>
    <t>Ҳиссаи аҳолӣ бо %, ки дар таҳияи санадҳои меъёрии ҳуқуқӣ ҷалб гардидаанд</t>
  </si>
  <si>
    <t>ҷанбаҳои гендерӣ</t>
  </si>
  <si>
    <t>гурӯҳи аҳолии имконияташон маҳдуд</t>
  </si>
  <si>
    <t>ВТҲИА, МТЗМ</t>
  </si>
  <si>
    <t>омилҳои зиддикоррупсионӣ</t>
  </si>
  <si>
    <t>АНДММК</t>
  </si>
  <si>
    <t>асосноккунии молиявию иқтисодӣ</t>
  </si>
  <si>
    <t>ВМ, ВРИС</t>
  </si>
  <si>
    <t>ММҚ</t>
  </si>
  <si>
    <t>Муколамаи самаранок, устувор ва доимӣ барои муҳокимаи лоиҳаҳои санадҳои қонунгузорӣ бо ҷалби васеи аҳолӣ ташкил карда шудааст</t>
  </si>
  <si>
    <t>Усули таҳлили гендерӣ, инчунин механизми ба назар гирифтани ниёзи шахсони имконияташон маҳдуд ҷорӣ карда шуд</t>
  </si>
  <si>
    <t>ККЗО, ММҚ, ВА, ВТҲИА</t>
  </si>
  <si>
    <t>Методика таҳия карда шуд</t>
  </si>
  <si>
    <t>Ба санадҳои меъёрии ҳуқуқӣ тағйиру иловаҳо ворид карда шуданд</t>
  </si>
  <si>
    <t>Нақшаи таълимӣ амалӣ шуда истодааст</t>
  </si>
  <si>
    <t>Низоми арзёбӣ ва баҳогузорӣ таъсис дода шудааст</t>
  </si>
  <si>
    <t>Портали ягонаи иттилоотии ҳуқуқӣ таъсис дода шудааст</t>
  </si>
  <si>
    <t>2.Таҳияи санади меъёрии ҳуқуқӣ барои дастрас будани ҳамаи санадҳои меъёрии ҳуқуқии соҳавӣ дар сомонаҳои вазорату идораҳо</t>
  </si>
  <si>
    <t>Санади меъёрии ҳуқуқии дахлдор қабул карда шуд</t>
  </si>
  <si>
    <t xml:space="preserve">Майдони муколама ташкил карда шуд </t>
  </si>
  <si>
    <t>ВА, СО, ПГ, ММҚ, ВҲИ</t>
  </si>
  <si>
    <t>ВКД, СО. ВҲИ</t>
  </si>
  <si>
    <t>СО, ПГ</t>
  </si>
  <si>
    <t>СО</t>
  </si>
  <si>
    <t>Ҳиссаи ашхоси то ҳукм боздоштшуда дар шумораи умумии шахсони дар ҳабс қарордошта (ҲРУ 16.3.2),%</t>
  </si>
  <si>
    <t>СО, ПГ, ВКД, КДАМ, АНДММК</t>
  </si>
  <si>
    <t>Шумораи шахсоне, ки дар маҳбас адои ҷазо мекунанд ба ҳар 100,000 аҳолӣ, аз рӯи ҷинс ва синну сол (ҲРУ 16.3.в)</t>
  </si>
  <si>
    <t>Шумораи парвандаҳое, ки бо риоя нагардидани муҳлат аз рӯи ҷинс ва синну сол барраси шудаанд (ҷиноятӣ, гражданӣ, маъмурӣ) (ҲРУ 16.3.k)</t>
  </si>
  <si>
    <t>Стратегияи рушди низоми судии Ҷумҳурии Тоҷикистон барои солҳои 2021-2030 қабул карда шуд.</t>
  </si>
  <si>
    <t>СО, СОИ</t>
  </si>
  <si>
    <t>Механизми тақсимоти электронии парвандаҳо дар амалияи низоми судӣ ҷорӣ карда шудааст</t>
  </si>
  <si>
    <t>Қонун "Дар бораи дастрасӣ ба иттилооти судӣ" қабул ва амалӣ шуда истодааст</t>
  </si>
  <si>
    <t>Дар бинои судҳо барои шахсони имконияташон маҳдуд шароити зарурӣ фароҳам оварда шудааст</t>
  </si>
  <si>
    <t>СО, СОИ, ВТҲИА</t>
  </si>
  <si>
    <t>Тағйиру иловаҳо ворид карда шуданд</t>
  </si>
  <si>
    <t xml:space="preserve">СО, ПГ, ВКД, КДАМ, АНДММК, АНМН, ВА </t>
  </si>
  <si>
    <t>Санади меъёрии ҳуқуқӣ таҳия шудааст</t>
  </si>
  <si>
    <t>Санадҳои меъёрии ҳуқуқӣ такмил дода шуд</t>
  </si>
  <si>
    <t>Институти "миёнаравӣ" ва медиатсия дар амалия ҷорӣ шуданд</t>
  </si>
  <si>
    <t>СО, СОИ, ВА, ММҚ</t>
  </si>
  <si>
    <t>Платформаҳои онлайн ва телефони боварӣ барои гирифтани шаҳрвандон оид ба тартиби муроҷиат ба суд мавҷуданд</t>
  </si>
  <si>
    <t xml:space="preserve">СО, СОИ, ВА </t>
  </si>
  <si>
    <t>Стандартҳои байналмилалии мурофиаи адолатноки судӣ ҷорӣ                                                                                                                                                                                           гардидаанд</t>
  </si>
  <si>
    <t>Дар шаҳрҳо ва ноҳияҳои кишвар бюроҳои ёрии ҳуқуқӣ таъсис дода шуданд</t>
  </si>
  <si>
    <t>ВА, ВМ</t>
  </si>
  <si>
    <t>Марказҳои ғайридавлатӣ барои расонидани ёрии ҳуқуқии ройгон ба аҳолӣ аз ҳисоби иттиҳодияҳои ҷамъиятӣ таъсис дода шудаанд</t>
  </si>
  <si>
    <t>Платформаҳои онлайн барои машварати шаҳрвандон дар шакли "саволу ҷавобҳо" фаъолият доранд</t>
  </si>
  <si>
    <t>ВА, СО</t>
  </si>
  <si>
    <t>Дар қонунгузорӣ доираи шахсон барои гирифтани ёрии  ҳуқуқии ройгон васеъ гардидааст</t>
  </si>
  <si>
    <t>b) равонӣ</t>
  </si>
  <si>
    <t>c) ҷинсӣ</t>
  </si>
  <si>
    <t xml:space="preserve"> 16.1.б Шумораи одамони дар 12 моҳи охир хушунати хонаводагиро аз сар гузаронида, ки боиси марг гаштааст</t>
  </si>
  <si>
    <t>16.1.ж Фоизи ҷиноятҳои зӯроварона, ки аз ҷониби ашхос дар ҳолати мастӣ ва зери таъсири маводи мухаддир содир шудаанд</t>
  </si>
  <si>
    <t>Ба Кодекси оила тағйиру иловаҳо вобаста ба асосҳои кам кардани синни никоҳӣ муайян карда шуданд.</t>
  </si>
  <si>
    <t>2.Таҳияи Дастурамал оид ба ҳамоҳангсозии фаъолияти вазорату идораҳо дар соҳаи пешгирии зӯроварӣ ва кӯмак ба қурбониёни зӯроварӣ</t>
  </si>
  <si>
    <t>Дастурамал оид ба ҳамоҳангсозии фаъолияти вазорату идораҳо дар соҳаи пешгирии зӯроварӣ ва кӯмак ба қурбониёни зӯроварӣ қабул карда шуд</t>
  </si>
  <si>
    <t>ВКД, ВТХИА</t>
  </si>
  <si>
    <t>Тағйироту иловаҳо ба санадҳои меъёрии ҳуқуқӣ оид ба пешгирии зӯроварӣ, аз ҷумла бо назардошти ҷанбаи гендерӣ ва мавҷудияти маъюбият ворид карда шуд</t>
  </si>
  <si>
    <t>ВКД, ВТҲИА, ММҚ</t>
  </si>
  <si>
    <t>ВКД, ВА, ММҚ</t>
  </si>
  <si>
    <t>Барои расонидани кӯмаки саривақтии тиббӣ, равонӣ ва ҳуқуқӣ марказҳои бӯҳронии давлатӣ таъсис дода шуда, ҳамзамон хати ройгони тамос бо қурбониёни зӯроварӣ кушода шудааст</t>
  </si>
  <si>
    <t xml:space="preserve">ВКД, ВТҲИА, ВА </t>
  </si>
  <si>
    <t>Марказҳои ғайридавлатӣ таъсис дода шудаанд</t>
  </si>
  <si>
    <t>Дастурамал оид ба ҳамгироии қурбониёни зӯроварӣ ва барномаҳои ислоҳи зӯроварон амалӣ карда мешаванд</t>
  </si>
  <si>
    <t xml:space="preserve">ВКД, ВТҲИА </t>
  </si>
  <si>
    <t xml:space="preserve">Таъминоти молиявию инфрасохтории мақомоти масъули огоҳӣ ва пешгирии зӯроварӣ беҳтар карда шудааст </t>
  </si>
  <si>
    <t>ВКД, ВМ</t>
  </si>
  <si>
    <t>16.4.б Ҳаҷми маблағҳое, ​​ки аз муомилоти ғайриқонунии маводи нашъадор, психотропӣ ва прекурсорҳо ба даст оварда шудаанд</t>
  </si>
  <si>
    <t>АНМН</t>
  </si>
  <si>
    <t xml:space="preserve">16.4.г Шумораи фавтҳо вобаста ба муомилоти ғайриқонунии маводи мухаддир, моддаҳои психотропӣ ва прекурсорҳо ба 100,000 аҳолӣ, аз рӯи ҷинс ва синну сол </t>
  </si>
  <si>
    <t>БМТ, ВМ</t>
  </si>
  <si>
    <t>ВҲИ</t>
  </si>
  <si>
    <t xml:space="preserve">
Харитаи роҳ амалӣ карда мешавад</t>
  </si>
  <si>
    <t>ВҲИ, ВМ</t>
  </si>
  <si>
    <t>Механизмҳои ҳамкории байни Ваколатдор оид ба ҳуқуқи инсон ва дигар мақомоти давлатӣ васеъ карда шуданд</t>
  </si>
  <si>
    <t>ВҲИ, ПГ, ВА, ММҚ</t>
  </si>
  <si>
    <t xml:space="preserve">Курсҳои омӯзишӣ дар соҳаи ҳуқуқи инсон дар байни кормандони мақомоти ҳифзи ҳуқуқ, судяҳо, прокурорҳо, низоми иҷрои ҷиноятӣ ва адвокатҳо ташкил карда шуданд </t>
  </si>
  <si>
    <t>ВҲИ, ПГ, СО, ВА</t>
  </si>
  <si>
    <t>ВҲИ, ПГ, ВКД, ВМИ, ВА</t>
  </si>
  <si>
    <t>шумораи мутахассисони омодашуда вобаста ба таҳлили таъсири танзимкунанда дар як сол/нафар</t>
  </si>
  <si>
    <t>Методология таҳия ва амалӣ карда мешавад</t>
  </si>
  <si>
    <t>16.1.3 Ҳиссаи аҳолие, ки дар 12 моҳи охир гирифтори зуроварӣ гардидаанд:
a) ҷисмонӣ</t>
  </si>
  <si>
    <t>2) Фоизи аҳолӣ, ки хидматрасонии хусусии тиббӣ гирифтааст,%</t>
  </si>
  <si>
    <t>ҲРУ 2.2.2 Паҳншавии камғизоӣ дар байни кӯдакони то 5-сола, аз рӯи намудҳо (хастагӣ) (СҶТ, sd &lt;-2)</t>
  </si>
  <si>
    <t xml:space="preserve">КРС, ВТҲИА,  КЗОС, КАС </t>
  </si>
  <si>
    <t>дар  гуруҳи 5</t>
  </si>
  <si>
    <t>КДСИАД, ВРИС, ВМ</t>
  </si>
  <si>
    <t xml:space="preserve">аз ҷумла:_x000D_
сармоягузории дохилии хусусӣ,% </t>
  </si>
  <si>
    <t>сармоягузории хусусии хориҷӣ,%</t>
  </si>
  <si>
    <t>КДСИАД,</t>
  </si>
  <si>
    <t>Қонунгузории андоз такмил дода шуд</t>
  </si>
  <si>
    <t>ВМ, КА, КДСИАД</t>
  </si>
  <si>
    <t>КДСИАД</t>
  </si>
  <si>
    <t>Санадҳои қонунгузорӣ таҳия ва татбиқ карда мешаванд</t>
  </si>
  <si>
    <t>КДСИАД, ВМ, ВРИС, ВА</t>
  </si>
  <si>
    <t>Марказ ташкил шудааст ва амал мекунад</t>
  </si>
  <si>
    <t xml:space="preserve">КДСИАД, ВРИС </t>
  </si>
  <si>
    <t>Механизмҳо татбиқ ва фаъоланд</t>
  </si>
  <si>
    <t>КДСИАД, ВРИС</t>
  </si>
  <si>
    <t>ҳиссаи сармояи хусусии хориҷӣ,%</t>
  </si>
  <si>
    <t>Суръати афзоиши сармоягузории хусусии дохилӣ,%</t>
  </si>
  <si>
    <t>Суръати афзоиши сармоягузории хусусии хориҷӣ,%</t>
  </si>
  <si>
    <t>Маҷмӯи тадбирҳо андешида шудаанд</t>
  </si>
  <si>
    <t>ВСТН, КДСИАД,</t>
  </si>
  <si>
    <t>Механизмҳо таҳия шуда, амалӣ мегарданд</t>
  </si>
  <si>
    <t xml:space="preserve">КДСИАД, ВСТН, </t>
  </si>
  <si>
    <t>шахсони ҳуқуқӣ</t>
  </si>
  <si>
    <t>соҳибкорони инфиродӣ</t>
  </si>
  <si>
    <t>Ҳиссаи корхонаҳои фоиданок,%</t>
  </si>
  <si>
    <t>КДСИАД, КА, ХГ, ВМ, ВРИС</t>
  </si>
  <si>
    <t>Тадбирҳо андешида шудаанд</t>
  </si>
  <si>
    <t>Шумораи стартапхои ташкилшуда, шумора</t>
  </si>
  <si>
    <t>Сайтҳо ташкил карда шудаанд ва тренингҳо гузаронида мешаванд</t>
  </si>
  <si>
    <t xml:space="preserve">КДСИАД, ВРИС, ВМ, ВСТН </t>
  </si>
  <si>
    <t>Портал ташкил карда шудааст ва фаъолият мекунад</t>
  </si>
  <si>
    <t xml:space="preserve">аз ҷумла:_x000D_
дар бахши иҷтимоӣ </t>
  </si>
  <si>
    <t>дар соҳаҳои иқтисодиёт</t>
  </si>
  <si>
    <t>Шумораи корхонаҳои ШДБХ, адад</t>
  </si>
  <si>
    <t>Шумораи созишномаҳои консессионӣ, воҳид</t>
  </si>
  <si>
    <t>Шумораи шартномаҳои давлатӣ, шумора</t>
  </si>
  <si>
    <t>Барнома таҳия ва қабул карда шудааст</t>
  </si>
  <si>
    <t>Феҳрист таҳия карда шудааст</t>
  </si>
  <si>
    <t>Тарофаҳо беҳтар карда шуданд</t>
  </si>
  <si>
    <t>Базаи моддию техникӣ таҳким карда шуд</t>
  </si>
  <si>
    <t>Курсҳои такмили ихтисос баргузор карда мешаванд</t>
  </si>
  <si>
    <t>Портал замонавӣ карда шудааст ва амал мекунад</t>
  </si>
  <si>
    <t>Чорабиниҳо амали карда мешаванд</t>
  </si>
  <si>
    <t>аз ҷумла, дар шаҳрҳо</t>
  </si>
  <si>
    <t xml:space="preserve">Ҷангалбарқароркунӣ, ҳазор/га  </t>
  </si>
  <si>
    <t>КҲМЗ, АХҶ</t>
  </si>
  <si>
    <t>қишрҳои осебпазири ҷомеъа</t>
  </si>
  <si>
    <t>Индекси маҷмӯии осебпазирӣ ба тағирёбии иқлим</t>
  </si>
  <si>
    <t>Кодекси экологии Ҷумҳурии Тоҷикистон таҳия ва қабул шуд</t>
  </si>
  <si>
    <t>КҲМЗ</t>
  </si>
  <si>
    <t>БРСММ ЮНЕП</t>
  </si>
  <si>
    <t>Ҳуҷҷати "Арзёбии стандарти экологӣ" таҳия гашт</t>
  </si>
  <si>
    <t>Барномаи давлатӣ таҳия шудааст</t>
  </si>
  <si>
    <t>Нақшаи миллии мутобиқшавӣ ба тағирёбии иқлим таҳия карда шуд</t>
  </si>
  <si>
    <t>ФИС (Фонди иқлими сабз), 3,0 млн долл.ИМА, БРСММ</t>
  </si>
  <si>
    <t>Стратегияи Миллии идоракунии партовҳои сахти коммуналӣ ва захираҳои моддии дуввумдараҷа таҳия ва мувофиқа карда шудааст</t>
  </si>
  <si>
    <t>КҲМЗ, КҲФваМГ, ВА, ВМ</t>
  </si>
  <si>
    <t>Саҳми миллии муайяншуда (NDC) таҷдид  шудааст</t>
  </si>
  <si>
    <t>БОҶ, БҶ, БРСММ, GIZ</t>
  </si>
  <si>
    <t>Махзани иттилоотӣ ташкил карда шудааст</t>
  </si>
  <si>
    <t>БҶ</t>
  </si>
  <si>
    <t>Принсипҳои БСЭ ва масъалаҳои ИХОТ ворид ва амалӣ карда шуданд</t>
  </si>
  <si>
    <t>КҲМЗ, КҲФваМГ, ВА, ВМ, ВРИС</t>
  </si>
  <si>
    <t>Шумораи барномаҳои такмилёфтаи соҳавӣ бо назардошти хавфи тағирёбии иқлим ва идоракунии хавфи офатҳои табиӣ, воҳид</t>
  </si>
  <si>
    <t>ФИС, БРСММ, ЮНЕП, БОР, БҶ (15 млн долл. ИМА)</t>
  </si>
  <si>
    <t>Низоми огоҳсозии хатари офатҳои табиӣ таҳия гашт ва амал менамояд</t>
  </si>
  <si>
    <t>Нақшаи чорабиниҳои мутобиқшавӣ ва митигатсионӣ таҳия ва татбиқ гашт</t>
  </si>
  <si>
    <t>БРСММ, БҶ,  БОР</t>
  </si>
  <si>
    <t>аз ҷумла, занон</t>
  </si>
  <si>
    <t>Барномаҳои таълимӣ таҳия ва амалӣ карда мешаванд</t>
  </si>
  <si>
    <t>Курсҳои омӯзишӣ ташкил ва фаъолият доранд</t>
  </si>
  <si>
    <t>КҲМЗ, КҲФМГ, АХД</t>
  </si>
  <si>
    <t>Маъракаҳои иттилоотӣ мунтазам ташкил карда мешаванд</t>
  </si>
  <si>
    <t>КҲМЗ, КҲФМГ, КРС</t>
  </si>
  <si>
    <t>БРСММ, ЮНЕП</t>
  </si>
  <si>
    <t>Намудҳои паррандаҳои нобудшудаистода</t>
  </si>
  <si>
    <t>Тадбирҳои мутобиқшавӣ ба тағирёбии иқлим дастгирӣ ёфтанд</t>
  </si>
  <si>
    <t>ФИС, БҶ</t>
  </si>
  <si>
    <t>Биогуногунӣ ҳифз ва беҳтар гашт</t>
  </si>
  <si>
    <t>Тақвият додани низоми огоҳкунии барвақтӣ оид ба намудҳои гуногуни офатҳо ва таъмини саривақтии интиқоли иттилооти муфид дар сатҳи миллӣ ва маҳаллӣ</t>
  </si>
  <si>
    <t>КҲМЗ, КҲФМГ</t>
  </si>
  <si>
    <t>Ҳуҷҷатҳои меъёрӣ таҳия карда шуданд</t>
  </si>
  <si>
    <t>Барномаи дахлдор таҳия ва амалӣ карда шуд</t>
  </si>
  <si>
    <t>БОР</t>
  </si>
  <si>
    <t xml:space="preserve">Махзани иттилоотӣ таҳия гашт ва мавриди истифода қарор дорад </t>
  </si>
  <si>
    <t>ФИС</t>
  </si>
  <si>
    <t>Масъалаҳои коҳиш / идоракунии хавфи офатҳои табиӣ ба барномаҳо ҳамгироӣ карда шудааст</t>
  </si>
  <si>
    <t xml:space="preserve"> КҲФМГ, КДС</t>
  </si>
  <si>
    <t>Ҳаҷми маблағгузорӣ аз ҳисоби буҷети давлатӣ, ки барои фаъолияти КҲФваМГ равона карда шудааст,%</t>
  </si>
  <si>
    <t xml:space="preserve"> КҲФМГ, ВМ</t>
  </si>
  <si>
    <t>Афзоиши маблағгузориҳои муттамаркази асосӣ барои КҲФваМГ, %</t>
  </si>
  <si>
    <t>КҲФМГ</t>
  </si>
  <si>
    <t>Фонди Саудии Шоҳ Салмон</t>
  </si>
  <si>
    <t>Хадамот барқарор карда шудааст ва амал мекунад</t>
  </si>
  <si>
    <t>Механизми миллӣ таъсис дода шуд ва фаъолият мекунад</t>
  </si>
  <si>
    <t xml:space="preserve"> КҲФМГ, ВМ, КДС</t>
  </si>
  <si>
    <t>Низоми огоҳкунии аҳолӣ такмил дода шудааст ва амал мекунад</t>
  </si>
  <si>
    <t>Шумораи кормандони омузонидашудаи хадамоти садамавию наҷотдиҳӣ,  %</t>
  </si>
  <si>
    <t>Баланд бардоштани сатҳи муҷаҳҳазгардонии сохторҳои Кумитаи ҳолатҳои фавқулодда ва мудофиаи гражданӣ бо таҷҳизоти зарурӣ, бо %</t>
  </si>
  <si>
    <t>Афзоиши ҳаҷми маблағгузории давлатӣ барои муҷаҳҳазгардонии сохторҳои КҲФваМГ, %</t>
  </si>
  <si>
    <t>КҲФМГ, ВМ</t>
  </si>
  <si>
    <t>Воҳидҳои гурӯҳҳои садамавию наҷотбахшӣ таъсис ёфтанд</t>
  </si>
  <si>
    <t>Гурӯҳи дахлдор таъсис ёфт</t>
  </si>
  <si>
    <t>Озмоишгоҳ муҷаҳҳаз гардонида шуд ва амал менамояд</t>
  </si>
  <si>
    <t>Хадамот ташкил карда шудааст</t>
  </si>
  <si>
    <t>Марказ таъсис ёфт ва фаъолият  менамояд</t>
  </si>
  <si>
    <t>Марказ ташкил карда шудааст ва амал мекунад</t>
  </si>
  <si>
    <t>КҲФМГ, ВМ, КДС</t>
  </si>
  <si>
    <t>Механизм такмил дода шудааст ва амал мекунад</t>
  </si>
  <si>
    <t xml:space="preserve">КҲФМГ, ВА, ВМ  </t>
  </si>
  <si>
    <t>Иқтидори мавҷуда баланд карда шуд</t>
  </si>
  <si>
    <t>Марказҳои идоракунии бӯҳронӣ  таъсис ёфтанд ва амал менамоянд</t>
  </si>
  <si>
    <t xml:space="preserve">Иқтидори техникии Маркази иттилоотӣ-таҳлилии КҲФМГ пурзӯр карда шуд </t>
  </si>
  <si>
    <t>БОҶ (Барномаи Озуқавории Ҷаҳонӣ)</t>
  </si>
  <si>
    <t>Ҳамоҳангсозии фаъолиятҳо тақвият ёфт</t>
  </si>
  <si>
    <t>Индикаторҳои таъсир (impact):                                                                                                        1. Сатҳи афзоиши хароҷоти хонаводаҳо ё даромади ҳар сари аҳолӣ дар байни 40 фоизи аҳолӣ ва дар байни аҳолӣ (ҲРУ 10.1.1.)</t>
  </si>
  <si>
    <t>ВТҲИА, АОПҶТПЉТ</t>
  </si>
  <si>
    <t xml:space="preserve">ВОЗ ЮНИСЕФ ЮСАИД ФАОПҶТ ВПП </t>
  </si>
  <si>
    <t>СБО,  ФАОПҶТ</t>
  </si>
  <si>
    <t>Харитаи дахлдор таҳия ва дар сомонаи Вазорати мАОПҶТриф ва илм ҷойгир карда шудааст</t>
  </si>
  <si>
    <t>КҲМЗ, АОПҶТ</t>
  </si>
  <si>
    <t>ГЭФ (20,0 млн долл.ИМА), STAR-7, ФАОПҶТ</t>
  </si>
  <si>
    <t>КҲМЗ, КҲФМГ, АОПҶТ</t>
  </si>
  <si>
    <t>КҲМЗ, КҲФМГ, ККЗО, АОПҶТ</t>
  </si>
  <si>
    <t>КҲМЗ, КҲФМГ, ВМ</t>
  </si>
  <si>
    <t xml:space="preserve">КҲМЗ, КҲФМГ </t>
  </si>
  <si>
    <t>КҲМЗ, КҲФМГ , ВРИС</t>
  </si>
  <si>
    <t>КҲМЗ, КҲФМГ , ВМ, КДС</t>
  </si>
  <si>
    <t>КҲМЗ, КҲФМГ , ВК, ВРИС</t>
  </si>
  <si>
    <t>КҲМЗ, КҲФМГ , МИҲД</t>
  </si>
  <si>
    <t>Хатти фаврии КҲФМГ "112" ташкил гардид ва амал менамояд</t>
  </si>
  <si>
    <t>НКЛНФДТ, ВММША, ВТМИА, ККЗО</t>
  </si>
  <si>
    <t>ВММША, ККЗО, ФНПТ, НКЛНФДТ</t>
  </si>
  <si>
    <t>ВММША, ВТМИА, КА,КА, ККЗО</t>
  </si>
  <si>
    <t>Низоми иттилооти электронӣ сохта шудааст</t>
  </si>
  <si>
    <t>АОПҶТ
ВММША,
 МИМҲД</t>
  </si>
  <si>
    <t xml:space="preserve">Бақияи гардиши савдо, млн.долл. ИМА </t>
  </si>
  <si>
    <t xml:space="preserve">Ҳиссаи воридот дар ММД, бо % </t>
  </si>
  <si>
    <t>АОПҶТ, ВРИС</t>
  </si>
  <si>
    <t>Барнома таҳия карда шуд</t>
  </si>
  <si>
    <t>СМҲ такмил дода шуданд</t>
  </si>
  <si>
    <t>Методология таҳия карда шуд</t>
  </si>
  <si>
    <t>Низоми МваА таъсис дода шуд</t>
  </si>
  <si>
    <t>Тадид анҷом дода шуд</t>
  </si>
  <si>
    <t>Низоми идоракунӣ такмил дода шуд</t>
  </si>
  <si>
    <t xml:space="preserve">Механизм таҳия карда шуд ва амалӣ мегардад </t>
  </si>
  <si>
    <t xml:space="preserve">Озмоишгоҳҳо сохта ва муҷаҳҳаз шуданд </t>
  </si>
  <si>
    <t>Нерӯ баланд гардид</t>
  </si>
  <si>
    <t>Низом таъсис дода шуд</t>
  </si>
  <si>
    <t>Барнома амал мекунад</t>
  </si>
  <si>
    <t xml:space="preserve">Харитаи роҳ таҳия ва қабул карда шуд </t>
  </si>
  <si>
    <t xml:space="preserve">Механизмҳои савдои хориҷӣ аз рӯи талаботҳои "Равзанаи ягона" мунтахзам амал карда истодаанд </t>
  </si>
  <si>
    <t xml:space="preserve"> ВРИС</t>
  </si>
  <si>
    <t>ВРИС, АОПҶТ</t>
  </si>
  <si>
    <t>ВРИС, ВКХ</t>
  </si>
  <si>
    <t>ВРИС, Тоҷикстандарт</t>
  </si>
  <si>
    <t>ПС, АРС</t>
  </si>
  <si>
    <t xml:space="preserve">ВРИС, ДТИ ХД </t>
  </si>
  <si>
    <t>ВРИС, ХГ</t>
  </si>
  <si>
    <t>ВРИС, ПС</t>
  </si>
  <si>
    <t>рейтинги кредитии соҳибихтиёрии кишвар</t>
  </si>
  <si>
    <t>ҳаҷми муомилоти коғазҳои қиматноки корпоративӣ (бо мӯҳлати пардохт аз 5 то 10, 20 ва 30 сол) БВИ, млн. сомонӣ</t>
  </si>
  <si>
    <t>БМТ, ВА</t>
  </si>
  <si>
    <t xml:space="preserve">ШУМ, БАТР,БОР,БИР </t>
  </si>
  <si>
    <t>ШУМ, БУ</t>
  </si>
  <si>
    <t>Феҳристи давлатии корхонаҳои аз ҷиҳати молиявӣ устувор дар соҳаҳои молия ва воқеӣ ташкил карда шуд</t>
  </si>
  <si>
    <t>Тартиби ворид шудан ба бозори молиявӣ содда карда шудааст</t>
  </si>
  <si>
    <t xml:space="preserve"> ВМ, КДСИАД, ВА, биржаи моли</t>
  </si>
  <si>
    <t xml:space="preserve"> Институти омбудсмени молиявӣ оид ба ҳимояи ҳуқуқи сармоягузорон ва соҳибкорон таъсис дода шудааст ва фаъолият мекунад</t>
  </si>
  <si>
    <t>БМТ, ВМ, КДСИАД, ВА</t>
  </si>
  <si>
    <t>Тартиби рӯйхати коғазҳои қиматнок такмил дода шуд</t>
  </si>
  <si>
    <t>Тартиби коркард  ва арзёбии лоиҳаҳои сармоягузорӣ таҳия ва татбиқ карда шудааст</t>
  </si>
  <si>
    <t xml:space="preserve">  Низоми  давлатии таъминоти иттилоотии гардиши коғазҳои қиматнок амали гашт</t>
  </si>
  <si>
    <t>Сохтори дороиҳо такмил ёфт</t>
  </si>
  <si>
    <t>Ташкилотҳои молиявии ғайрибонкӣ ҳамчун  канали алтернативии маблағгузории корхонаҳои саноатӣ фаъолият мекунанд</t>
  </si>
  <si>
    <t xml:space="preserve"> Қоидаҳои ҳуқуқӣ қабул карда шуданд ва шабака ва потенсиали ташкилотҳои брокери-дилерӣ рушд карданд</t>
  </si>
  <si>
    <t>Тартиби фурӯши ҳатмии саҳмияҳо (аз 5 то 10% ҳаҷми барориши саҳмияҳои) ҶСК дар платформаҳои мубодила қабул шуд</t>
  </si>
  <si>
    <t xml:space="preserve">Санадҳои меъёрии ҳуқуқӣ, аз ҷумла қабули Кодекси нави андози Ҷумҳурии Тоҷикистон такмил дода шуданд </t>
  </si>
  <si>
    <t>Нармафзор таҳия ва татбиқ карда мешавад</t>
  </si>
  <si>
    <t>Барои маблағгузории тиҷорати хурд ва миёна ва корхонаҳои нав платформаҳои махсуси савдои биржаҳои фондӣ таъсис дода шудаанд ва фаъолият мекунанд</t>
  </si>
  <si>
    <t xml:space="preserve">  Дар биржаҳои фондӣ платформаҳои махсусгардонидашуда оид ба тиҷорати молҳои миллӣ ва ғайримоли фаъолият  мекунанд</t>
  </si>
  <si>
    <t xml:space="preserve">  Тартиб таҳия ва татбиқ карда мешавад</t>
  </si>
  <si>
    <t>Иқтидори боркашонӣ, хаз.тн./км</t>
  </si>
  <si>
    <t xml:space="preserve">Купрукҳо таъмир шудаанд </t>
  </si>
  <si>
    <t>мусофиркашонӣ,милн.мус.ки</t>
  </si>
  <si>
    <t>Хати дуввум дар фурудгоҳи байналмилалии ш. Душанбе сохта шуд</t>
  </si>
  <si>
    <t>Фурудгоҳи ш. Бохтар таҷдид гардид.</t>
  </si>
  <si>
    <t>Фурудгоҳҳои маҳаллӣ барои истифодаи ҳавопаймоҳои хурда знавсози гардид</t>
  </si>
  <si>
    <t>ВН, АОПҶТ</t>
  </si>
  <si>
    <t>КДСИАД, АОПҶТ</t>
  </si>
  <si>
    <t xml:space="preserve">ВН, МИМҲД </t>
  </si>
  <si>
    <t>Инфрасохтори канори роҳ бунёд гардид</t>
  </si>
  <si>
    <t>Сатхи таъминоти истеъмолкунандагон бо оби полези (бо%)</t>
  </si>
  <si>
    <t>WB, ADB,      SDC,  EU</t>
  </si>
  <si>
    <t>Барнома тахия шудааст</t>
  </si>
  <si>
    <t xml:space="preserve"> СМХ дахлдор тахия шудааст</t>
  </si>
  <si>
    <t>WB, ADB,      SDC, GEF,   EU</t>
  </si>
  <si>
    <t xml:space="preserve">Х            </t>
  </si>
  <si>
    <t xml:space="preserve">Х  </t>
  </si>
  <si>
    <t>5 нақшаи ҳавзави  таҳия ва тасдиқ карда шуд</t>
  </si>
  <si>
    <t>WB, ADB,      SDC, EU</t>
  </si>
  <si>
    <t>WB, ADB,      SDC,   EU,  JICA</t>
  </si>
  <si>
    <t xml:space="preserve">1. Ҳамасола 1050 адад истгоҳҳои обкашӣ ва агрегатҳо, чоҳҳо барқарор ва таъмир карда шуданд;                                                         </t>
  </si>
  <si>
    <t xml:space="preserve">2.Ҳамасола ба ҳисоби миёна 3460 ҳазор м3 қубурҳои обгузар ва каналҳо тоза карда шудааст 
</t>
  </si>
  <si>
    <t xml:space="preserve">3380 тыс. м.куб. </t>
  </si>
  <si>
    <t>3.Ҳамасола ба ҳисоби миёна 730 иншооти гидротехникӣ барқарор ва таъмир карда шудааст (обченкунакҳо, истгоҳҳои ченкунӣ, шлюзҳо).</t>
  </si>
  <si>
    <t>2. Хатҳои барқ гузаронидашуда, км</t>
  </si>
  <si>
    <t>3. Низоми оби нӯшокии сохташуда, адад</t>
  </si>
  <si>
    <t>4. Муассисаҳои таълимии умумии ба истифодадодшуда, ҳазор ҷойи нишаст;</t>
  </si>
  <si>
    <t xml:space="preserve">5. Муассисаҳои б истифодадодашудаи КАТС, адад </t>
  </si>
  <si>
    <t>Иншооти иҷтимоӣ сохташуда</t>
  </si>
  <si>
    <t>2. Ҳиссаи аҳолии бо барқ ​​таъминшуда дар буриши шаҳрҳо ва минтақаҳо.</t>
  </si>
  <si>
    <t>Индикаторҳои боздех (output):
Шумораи муассисахои коммуналие, ки дар ҷамоатҳои деҳот таъсис додашудааст</t>
  </si>
  <si>
    <t>Вазифаҳои танзим дар соҳаи хочагии манзилию коммуналӣ, таъминоти оби нӯшокӣ ва санитария аз КВД КМК ба мақомоти махсуси навтаъсиси давлатии сатҳи миллӣ гузаронида шудааст</t>
  </si>
  <si>
    <t>Меъёрхои нав ва стандартҳои давлатии оид ба таъминоти оби нӯшокӣ ва партовҳои сахти маиширо ҷорӣ карда шудааст</t>
  </si>
  <si>
    <t xml:space="preserve">Индикатори боздех (output):
Сатҳи даромаднокии корхонаҳои хоҷагии манзилию коммуналӣ бо фоиз
</t>
  </si>
  <si>
    <t xml:space="preserve">  КВД ХМК</t>
  </si>
  <si>
    <t>ВТҲИА, АОПҶТ</t>
  </si>
  <si>
    <t>Шумораи волонтёрон, нафар</t>
  </si>
  <si>
    <t>Номгӯи маҳсулоти нав, адад</t>
  </si>
  <si>
    <t>Имтиёзҳои андозӣ ҷорӣ карда шуданд</t>
  </si>
  <si>
    <t>Талаботҳои меъёрӣ тақвият дода шуданд</t>
  </si>
  <si>
    <t>Ҷамъиятҳои саҳҳомӣ таъсис ёфтанд</t>
  </si>
  <si>
    <t>Дар корхонаҳо технологияҳои нав ҷорӣ карда шуданд</t>
  </si>
  <si>
    <t xml:space="preserve">Истеҳсоли маҳсулоти холиси саноати коркард нисбати ММД, бо % (ҲРУ 9.2.1.) </t>
  </si>
  <si>
    <t>Маҳсулоти холиси саноати коркард ба ҳар сари аҳолӣ (сомонӣ) (ҲРУ 9.2.1.)</t>
  </si>
  <si>
    <t>Афзоиши саноати коркард,бо %</t>
  </si>
  <si>
    <t xml:space="preserve">ВСТН, АОПҶТ  </t>
  </si>
  <si>
    <t>ВЭЗО, АОПҶТ, КВД "ХМК"</t>
  </si>
  <si>
    <t xml:space="preserve">ВСТН,ВРИС,ХГ </t>
  </si>
  <si>
    <t xml:space="preserve">ВСТН,ВРИС, ВА, ХГ </t>
  </si>
  <si>
    <t>Шумораи амалиётхои хеджери, адад</t>
  </si>
  <si>
    <t xml:space="preserve">Низоми арзёбӣ ва ҳисоботдиҳӣ ташаккул ва такмил дода шуд_x000D_
Ҳисоботҳо дар порталҳои интернетии мақомоти дахлдори давлатӣ ва сайтҳои байналмилалии интернетӣ нашр карда мешаванд </t>
  </si>
  <si>
    <t>низоми ягонаи иттилоотӣ таъсис дода шуд</t>
  </si>
  <si>
    <t>низоми рейтингӣ таҳия шудааст ва амалӣ мешавад</t>
  </si>
  <si>
    <t>низоми назорат таъсис дода шудааст</t>
  </si>
  <si>
    <t>ТИК ба низоми пешниҳоди хизматрасонихои  давлатӣ чори карда шудаанд</t>
  </si>
  <si>
    <t>Механизм таҳия, нишондиҳандаҳою низоми мониторинг ва арзёбӣ татбиқ карда шуданд</t>
  </si>
  <si>
    <t>Барнома барои марҳила ба марҳила сохтани низоми мукаммали кафолати сармоягузории молиявии аҳолӣ таҳия ва амалӣ карда мешавад</t>
  </si>
  <si>
    <t>низоми ҳамгирошудаи идоракунии хавфҳо татбиқ карда мешавад</t>
  </si>
  <si>
    <t xml:space="preserve">Тартиби муроҷиат тавассути ҷорӣ намудани низоми электронии муроҷиати шаҳрвандон сода карда шудааст
</t>
  </si>
  <si>
    <t>Шумораи толорҳои мурофиаи судӣ, ки бо низоми видеоконфронс ва дастгоҳҳои сабти овоз муҷаҳҳаз мебошанд</t>
  </si>
  <si>
    <t>низоми аккредитатсияи ду намуд ҷорӣ карда шуд</t>
  </si>
  <si>
    <t>5) Ҳиссаи хатмкардагони муассисаҳои таҳсилоти умумӣ ва низоми таҳсилоти ибтидоӣ ва миёнаи касбӣ, ки дар муассисаҳои таҳсилоти олии касбӣ таҳсил мекунанд (ба%)</t>
  </si>
  <si>
    <t xml:space="preserve">Индикаторҳои натиҷаҳои ниҳоӣ (outcome):                                                                           1. Ҳаҷми маблағгузории давлатии низоми суғуртаи иҷтимоӣ ва ҳифзи иҷтимоӣ, ба ҳисоби % нисбати ММД,      аз ҷумла:  </t>
  </si>
  <si>
    <t xml:space="preserve">2. Ҳиссаи аҳолии дар низоми КУИ фаро гирифташуда, % </t>
  </si>
  <si>
    <t xml:space="preserve">Индикаторҳои боздеҳ (output):                                                       1.  Шумораи шаҳрвандони осебпазир, ки ба низоми ҳифзи иҷтимоӣ (кӯмаки иҷтимоӣ ва хидматҳои иҷтимоӣ) дастрасӣ пайдо карданд, ҳазор нафар        </t>
  </si>
  <si>
    <t>2. Шумораи шаҳрвандоне, ки аз хизматрасониҳои фосилавии низоми ҳифзи иҷтимоӣ истифода мебаранд, ҳазор нафар</t>
  </si>
  <si>
    <t>Барномаи давлатии рушди низоми суғуртаи иҷтимоии Ҷумҳурии Тоҷикистон барои давраи то соли 2030 таҳия ва тасдиқ карда шудааст</t>
  </si>
  <si>
    <t xml:space="preserve">низоми иттилоотии корпоративии  автоматикунондашудаи "СИКА-нафақа"  таҳия ва татбиқ карда шуд       </t>
  </si>
  <si>
    <t xml:space="preserve"> Моделҳои ҳисобҳои актуарӣ ва пешгӯиҳои устувории низоми нафақа таҳия ва татбиқ карда шуданд                                                                </t>
  </si>
  <si>
    <t>Индикаторҳои натиҷаҳои ниҳоӣ (outcome):           1. Суръати афзоиши маблағгузории низоми суғуртаи иҷтимоӣ ва ҳифзи иҷтимоӣ, %</t>
  </si>
  <si>
    <t xml:space="preserve">Индикаторҳои боздеҳ (output):                                                                                   1.Шумораи санадҳои меъёрии ҳуқуқӣ, мушаххасоти хос ва стандартҳо, барномаҳо, харитаҳои роҳ, ки барои рушди низоми ҳифзи иҷтимоии пиронсолон таҳия шудаанд,  шумора                                                                                                           </t>
  </si>
  <si>
    <t xml:space="preserve">Индикаторҳои боздеҳ (output):                                                                                                                1.Шумораи санадҳои меъёрии ҳуқуқӣ, мушаххасоти хос ва стандартҳо, барномаҳо, харитаҳои роҳ, ки барои рушди низоми ҳифзи иҷтимоии шахсони дорои маъюбӣ таҳия шудаанд,  шумора                                                                                                                                           </t>
  </si>
  <si>
    <t>Дар низоми муассисаҳои фарҳангӣ технологияҳои рақамӣ татбиқ карда шуданд</t>
  </si>
  <si>
    <t>низоми дастгирии ҷалби наврасон ва ҷавонон ҳамчун мушовирони ҳамсолон дар тарғиби тарзи ҳаёти солим васеъ карда шуд;</t>
  </si>
  <si>
    <t>Ҳисоботи солонаи мониторинги низоми мониторинги сотсиологии назди Кумитаи кор бо ҷавонон ва варзиш</t>
  </si>
  <si>
    <t>низоми дахлдори дастгирӣ сохта шудааст ва татбиқ карда мешавад</t>
  </si>
  <si>
    <t>низоми сертификатсияи ихтиёрии объектҳои соҳаи сайёҳӣ аз рӯи низоми "Tourist Friendly" ҷорӣ карда шудааст</t>
  </si>
  <si>
    <t xml:space="preserve">Нишондиҳандаҳо дар низоми мониторинг ва арзёбӣ таҳия ва татбиқ карда мешаванд._x000D_
  </t>
  </si>
  <si>
    <t>Ҷорӣ намудани курсҳои махсус оид ба масъалаҳои гендерӣ дар низоми АХД, дар низоми такмили ихтисоси судяҳои тамоми сатҳҳо</t>
  </si>
  <si>
    <t>Ҳиссаи корхонаҳои хусусии барҳамхӯрда дар ҳаҷми умумии корхонаҳои ба қайд гирифташуда, бо %</t>
  </si>
  <si>
    <t>низом таҳия карда шудааст</t>
  </si>
  <si>
    <t>низом таҳия ва татбиқ карда шудааст</t>
  </si>
  <si>
    <t>низом таҳия шудааст ва амал мекунад</t>
  </si>
  <si>
    <t>низомҳои иттилоотии пайгирии шуғли хатмкунандагон имкон медиҳанд, ки шуғли профилӣ, давомнокии ҷустуҷӯи кор баҳо дода шавад</t>
  </si>
  <si>
    <t xml:space="preserve">3. Ҳиссаи аҳолии бо сатҳи минималӣ / низомҳои ҳифзи иҷтимоӣ фаро гирифташуда, бо гурӯҳбандӣ аз рӯи ҷинс, ҷудо намудани кӯдакон, бекорон, пиронсолон, маъюбон, занони ҳомила, кӯдакони навзод, онҳое, ки ҷароҳатҳои марбут ба кор гирифтаанд ва камбизоатон ва шахсони осебпазир (ҲРУ 1.3.1)                                                                                                        </t>
  </si>
  <si>
    <t xml:space="preserve">низомҳои стандартҳои дастгирии ғайримолиявии гурӯҳҳои осебпазири аҳолӣ (таъминот бо манзил, доруворӣ, нақлиёт, хӯрокворӣ) нав карда шуданд                                                                  </t>
  </si>
  <si>
    <t>ҲРУ 15: Ҳифз ва барқарорсозии эконизомҳои марбут ба об - ҳадди аққал 55% аз нишондиҳандаҳои соли 2019</t>
  </si>
  <si>
    <t xml:space="preserve">Индикаторҳои боздеҳ (output):                                                                      Барқарорсозии эконизомҳои вайроншуда, % </t>
  </si>
  <si>
    <t>низомҳои СМҲ барои мониторинг ва баҳодиҳии татбиқи стратегияҳо ва барномаҳои минтақавӣ такмил дода шуданд.</t>
  </si>
  <si>
    <t>ВЭЗО</t>
  </si>
  <si>
    <t xml:space="preserve">ВЭЗО </t>
  </si>
  <si>
    <t>ВЭЗО, ВК, АБЗО</t>
  </si>
  <si>
    <t>АБЗО, ВК, ВЭЗО</t>
  </si>
  <si>
    <t xml:space="preserve">АОПҶТ,                                                                                               ИИД АБЗОТ                                                                                                                                                                                                                                                                                                </t>
  </si>
  <si>
    <t>ИИД АБЗОТ</t>
  </si>
  <si>
    <t>ИИД АБЗОТ, АОПҶТ,</t>
  </si>
  <si>
    <t>ИИД АБЗОТ, АОПҶТ</t>
  </si>
  <si>
    <t>ВРИС, КРМ, ИИД АБЗОТ, АОПҶТ</t>
  </si>
  <si>
    <t>ВРИС, ВММША, ВТМИА, КРМ, ИИД АБЗОТ, АОПҶТ</t>
  </si>
  <si>
    <t xml:space="preserve">ВРИС, КРМ, МИМҲД, ИИД АБЗОТ </t>
  </si>
  <si>
    <t>ВЭЗО, ВК, АБЗО, КВД "ХМК"</t>
  </si>
  <si>
    <t>ВЭЗО, АБЗО, ВК, КВД "ХМК"</t>
  </si>
  <si>
    <t>ВК, ВЭЗО, КВД "ХМК"</t>
  </si>
  <si>
    <t>ВК  ТАСХН  КҲМЗ РТ ВА</t>
  </si>
  <si>
    <t>ВК АБЗО КҲМЗ ТАСХН</t>
  </si>
  <si>
    <t>ВТҲИА, АСПРТ</t>
  </si>
  <si>
    <t>ВК ВА ВМ АБЗО ТАСХН</t>
  </si>
  <si>
    <t>ВЭЗО, ВК, АБЗО, КВД "ХМК", ВСТН, ВА, КҲМЗ, ВТҲИА, ВМ</t>
  </si>
  <si>
    <t>ВЭЗО, АБЗО, ВК, МИМҲД</t>
  </si>
  <si>
    <t>АБЗО, ВК, ВМ,  МИМҲД, КДСИАД</t>
  </si>
  <si>
    <t xml:space="preserve">АБЗО, ВК, ВМ, МИМҲД, КДСИАД </t>
  </si>
  <si>
    <t>ВК, АБЗО, ВЭЗО,  МИМҲД, АИК (академияи илмҳои кишоварзӣ)</t>
  </si>
  <si>
    <t>АОПҶТ, КВД "ХМК"</t>
  </si>
  <si>
    <t>Индикаторҳои боздеҳ (output):
% иншооти КАТ, ки дар барномаи 1000 рӯзи ҳаёти кӯдак фаро гирифта шудаанд</t>
  </si>
  <si>
    <t xml:space="preserve"> % фарогирии мутахассисон бо таҳсилоти муттасили тиббӣ</t>
  </si>
  <si>
    <t>Индикаторҳои боздеҳ (output):
1. Зеристгоҳҳои трансформатории сохташуда, агрегатҳо</t>
  </si>
  <si>
    <t xml:space="preserve">Индикаторҳои натиҷаҳои ниҳоӣ (outcome): 
1. Ҳиссаи аҳолии бо оби тозаи ошомиданӣ таъминшуда дар шароити шаҳру ноҳияҳо.    </t>
  </si>
  <si>
    <t>Заминаи моддию техникии мақомоти ваколатдор тақвият ёфт</t>
  </si>
  <si>
    <t xml:space="preserve">ҲРУ 15: Кам кардани талафоти гуногунии биологӣ; 
Нигоҳ доштани гуногунии генетикӣ - ҳадди аққал 60% аз эҳтиёҷоти соли 2019                                                                                        </t>
  </si>
  <si>
    <t>Дар КВД ХМК заминаи иттилоотӣ ташкил карда шуд</t>
  </si>
  <si>
    <t>заминаи ягона  таҳия ва ҷорӣ карда шудааст</t>
  </si>
  <si>
    <t>Дар заминаи Ваколатдор оид ба ҳуқуқи инсон механизми миллии пешгирикунанда оид ба назорати ҷойҳои маҳдуд ва маҳрум сохтан аз озодӣ таъсис дода шуд</t>
  </si>
  <si>
    <t>заминаи меъёрӣ таҳия шудааст</t>
  </si>
  <si>
    <t xml:space="preserve">2.Таҳияи Низомномаи нав дар бораи стандарти заминаи моддию техникӣ ва таъминоти муассисаҳои низоми ҳифзи иҷтимоӣ бо назардошти ҷорӣ намудани механизмҳои нав ва технологияҳои рақамӣ                                                </t>
  </si>
  <si>
    <t>заминаи дахлдори меъёрию ҳуқуқӣ омода карда шудааст</t>
  </si>
  <si>
    <t xml:space="preserve">  Татбиқи платформаҳои дахлдор дар заминаи Кумитаи кор бо занон ва оила</t>
  </si>
  <si>
    <t>Ҳисоботи мониторинг дар бораи навсозии заминаи моддию техникии мактабҳои таҳсилоти миёнаи умумӣ оид ба тарбияи ҷисмонӣ ва варзиш</t>
  </si>
  <si>
    <t>Кадастри миллии газҳои гулхонаӣ, заминаи меъёрӣ ҳуқуқӣ ва методологӣ барои МваА таҳия шудааст</t>
  </si>
  <si>
    <t>заминаи моддию техникии беҳтар карда шуд ва иншоот ба истифода дода шуд</t>
  </si>
  <si>
    <t>заминаи моддию техникӣ мустаҳкам гардид</t>
  </si>
  <si>
    <t>Қонунгузории  замин такмил дода шуд</t>
  </si>
  <si>
    <t xml:space="preserve">Кодекси нави андоз қабул карда шуд;
Воридоти тухми кирмаки аълосифат аз андоз аз арзиши иловашуда озод карда шуд;
Пардохти марҳилаи бонус ба истифодабарандагони сарватҳои зеризаминӣ тасдиқ карда шуд;
СМҲ  оид ба рушди минтақаҳои саноатӣ такмил дод шуданд </t>
  </si>
  <si>
    <t>ВМИ,ВММША, АОПҶТ,</t>
  </si>
  <si>
    <t>на 
камтар аз 5.7</t>
  </si>
  <si>
    <t>на
 камтар аз 5.9</t>
  </si>
  <si>
    <t>3.  Ҳаҷми маблағгузории давлатӣ ба низоми маориф,% ММД</t>
  </si>
  <si>
    <t xml:space="preserve"> на камтар аз 70</t>
  </si>
  <si>
    <t xml:space="preserve">ВМИ, АОПҶТ, ККЗО </t>
  </si>
  <si>
    <t xml:space="preserve"> Санадҳои меъёрии ҳуқуқии таҳия ва қабулшуда дар соҳаи баҳодиҳии сифати таълим</t>
  </si>
  <si>
    <t xml:space="preserve">Индикаторҳои таъсир (impact):                                                                            1. Суръати миёнаи солонаи афзоиши воқеии маблағгузорӣ ба низоми маориф,%                                                       </t>
  </si>
  <si>
    <t>2) Шумораи чорабиниҳо дар сатҳи миллӣ ва минтақавӣ оид ба паҳн намудани натиҷаҳои татбиқи SDP 2021-2025 дар соҳаи маориф, воҳидҳо</t>
  </si>
  <si>
    <t xml:space="preserve">ВМИ, АОПҶТ </t>
  </si>
  <si>
    <t>2) Хиссаи кормандони низоми маориф, ки  бо ҷамъоварӣ ва истифодаи маълумот барои қабули қарорҳо машгуланд, курсҳои такмили ихтисосро хатм кардаанд,%</t>
  </si>
  <si>
    <t>Омӯзиши мунтазами кормандони соҳаи маориф, ки бо ҷамъоварӣ ва истифодаи маълумот барои қабули қарор машгуланд</t>
  </si>
  <si>
    <t>Дар дохили  сомонаи Вазорати маориф ва илм портали дахлдор таҳия шуд</t>
  </si>
  <si>
    <t xml:space="preserve">ВМИ, АОПҶТ,ВМ. МИМҲД </t>
  </si>
  <si>
    <t xml:space="preserve">ВМИ, ВММША, АОПҶТ </t>
  </si>
  <si>
    <t xml:space="preserve">   ВТҲИА, АОПҶТ, АСИН, АДҲИА</t>
  </si>
  <si>
    <t xml:space="preserve"> АОПҶТ, ВТҲИА, АСИН, АДҲИА</t>
  </si>
  <si>
    <t>ВТҲИА, АОПҶТ,ВРИС, КРМ</t>
  </si>
  <si>
    <t xml:space="preserve">АОПҶТ, ВРИС, МИМҲД </t>
  </si>
  <si>
    <t xml:space="preserve">ВММША, АОПҶТ, ВТҲИА, ВМИ, </t>
  </si>
  <si>
    <t>АОПҶТ, ВТҲИА</t>
  </si>
  <si>
    <t>КРС, АОПҶТ</t>
  </si>
  <si>
    <t xml:space="preserve">ҳиссаи сармоягузории мустақим дар ММД,% </t>
  </si>
  <si>
    <t>дар низоми санитария (канализатсия ва обпарто)</t>
  </si>
  <si>
    <t>Шумораи корхонаҳои хусусии обтаъминкунӣ, ки дар минтакахои аҳолинишини дехот таъсис дода шудаанд</t>
  </si>
  <si>
    <t>3. Дастрасии аҳолӣ ба гигиена (шароити хубтари ҳоҷатхона), бо %, аз ҷумла:</t>
  </si>
  <si>
    <t>3.Масоҳати заминҳои кишоварзӣ бо истифодаи технологияҳои каммасрафи об (ҳазор гектар)   обёрӣ карда мешавад (обёрии борон ва қатрагӣ)</t>
  </si>
  <si>
    <t>2.Ҳолати мелиоративии заминҳои обёришавандаи беҳтар гардида, ҳазор га;</t>
  </si>
  <si>
    <t xml:space="preserve">Сатхи талафоти об бо %, аз ҷумла: </t>
  </si>
  <si>
    <t>оби полезӣ</t>
  </si>
  <si>
    <t>оби нӯшокӣ</t>
  </si>
  <si>
    <t>ғалладонагӣ</t>
  </si>
  <si>
    <t>2.Саршумори чорво (ҳазор сар чорво), аз ҷумла:</t>
  </si>
  <si>
    <t>3. Маҳсулнокии чорво, аз ҷумла:</t>
  </si>
  <si>
    <t>гӯшт, тонна</t>
  </si>
  <si>
    <t xml:space="preserve">FAO </t>
  </si>
  <si>
    <t>ВК, АОПҶТ</t>
  </si>
  <si>
    <t>ВК ВРИС ТАСХН АБЗО</t>
  </si>
  <si>
    <t>ВК, ВРИС</t>
  </si>
  <si>
    <t>ВК, ВМ, АБЗО</t>
  </si>
  <si>
    <t>ВК, ВРИС, ВМ, АБЗО</t>
  </si>
  <si>
    <t xml:space="preserve">ВК, ВРИС </t>
  </si>
  <si>
    <t>ВК, ВРИС, ВМ</t>
  </si>
  <si>
    <t>ВК, ВА</t>
  </si>
  <si>
    <t>ВК, АИК</t>
  </si>
  <si>
    <t xml:space="preserve">КҲМЗ, ВК, КҲМГ </t>
  </si>
  <si>
    <t>ВК, ВРИС, ВМИ, ВМ</t>
  </si>
  <si>
    <t>ВК, ВСТН,  ВРИС, АИК</t>
  </si>
  <si>
    <t>Таҷҳизоти нав харидорӣ карда шуданд
Истеҳсол ва воридоти навъҳо ва зотҳои серҳосил ба роҳ монда шуд</t>
  </si>
  <si>
    <t>Арзёбӣ гузаронида шуд</t>
  </si>
  <si>
    <t>Хатти интиқоли барқ ​​сохта шуд</t>
  </si>
  <si>
    <r>
      <rPr>
        <sz val="10"/>
        <rFont val="Times New Roman Tj"/>
        <family val="1"/>
        <charset val="204"/>
      </rPr>
      <t>КДСИАД,</t>
    </r>
    <r>
      <rPr>
        <sz val="10"/>
        <color rgb="FFC00000"/>
        <rFont val="Times New Roman Tj"/>
        <family val="1"/>
        <charset val="204"/>
      </rPr>
      <t xml:space="preserve"> ССПРТ</t>
    </r>
  </si>
  <si>
    <t>Индикаторҳои таъсир (impact):                                           
Афзоиши истеҳсолоти саноатӣ,бо %</t>
  </si>
  <si>
    <t xml:space="preserve">БОР </t>
  </si>
  <si>
    <t>Индикаторҳои натиҷаҳои ниҳоӣ  (outcom):_x000D_
Ҳиссаи саноат дар сохтори ММД, бо %</t>
  </si>
  <si>
    <t>Индикаторҳои боздеҳ (output):  
Афзоиши содироти маҳсулоти  саноатӣ,бо %</t>
  </si>
  <si>
    <t>Индикаторҳои боздеҳ (output):  
Номгӯи маҳсулоти содиротӣ, адад</t>
  </si>
  <si>
    <t xml:space="preserve">Индикаторҳои боздеҳ (output):  
Суръати афзоиши фурӯши маҳсулоти саноати ватанӣ, бо %         
</t>
  </si>
  <si>
    <t>Индикаторҳои боздеҳ (output):  
Шумораи корхонаҳо ва коргоҳҳои нави саноатӣ, адад</t>
  </si>
  <si>
    <t>Индикаторҳои боздеҳ (output):  
Афзоиши ҳиссаи арзиши иловашудаи саноатӣ дар ММД,%</t>
  </si>
  <si>
    <t xml:space="preserve">Индикаторҳои таъсир (impact):  
Сатҳи худтаъминкунӣ аз рӯи намудҳои асосии маҳсулоти кишоварзӣ, бо %, аз ҷумла:                                                                                                                                                                                                                               </t>
  </si>
  <si>
    <t xml:space="preserve">Индикаторҳои натиҷаҳои ниҳоӣ (outcome): 
Суръати рушди истеҳсолоти кишоварзӣ, бо %, аз ҷумла: </t>
  </si>
  <si>
    <t>Индикаторҳои боздеҳ (output): 
Ҳаҷми истеҳсоли умумӣ бо нархҳои муқоисашаванда
аз ҷумла:</t>
  </si>
  <si>
    <t>Индикаторҳои натиҷаҳои ниҳоӣ (outcome):
1.Ҳосилнокии зироатҳои асосии кишоварзӣ, с / га, аз ҷумла:</t>
  </si>
  <si>
    <t>Индикаторҳои боздеҳ (output): 
Сатҳи механизатсияи кишоварзӣ, бо %</t>
  </si>
  <si>
    <t>Индикаторҳои боздеҳ (output): 
Шумораи хоҷагиҳои деҳқонӣ, ки аз элементҳои кластерҳои  истеҳсолӣ истифода мебаранд, адад:</t>
  </si>
  <si>
    <t>Индикаторҳои боздеҳ (output):
Шумораи кормандони Мақомоти иҷроияи маҳаллии ҳокимияти давлатӣ, ки иқтидори худро зиёд кардаанд, нафар</t>
  </si>
  <si>
    <t>Индикаторҳои натиҷаҳои ниҳоӣ (outcome):
Ҳиссаи аҳолии дар маҳалҳои аҳолинишини бароҳат зиндагӣ,%</t>
  </si>
  <si>
    <t>Индикаторҳои боздеҳ (output):
Ҳиссаи маҳалҳои аҳолинишини бароҳат, ки ба стандартҳои нархгузорӣ ҷавобгӯ мебошанд, бо %</t>
  </si>
  <si>
    <t>Индикаторҳои натиҷаҳои ниҳоӣ (outcome):                          1)  Фоизи кӯдаконе, ки дар хонаводаҳои дорои даромади пасттар аз 50% даромади миёнаи миллӣ</t>
  </si>
  <si>
    <t xml:space="preserve">Индикаторҳои таъсир (impact):                           Сатҳи камбизоатии кӯдакон,% 
                                                                                        </t>
  </si>
  <si>
    <t>Индикаторҳои боздеҳ (output):                          Афзоиши ҳиссаи занон дар низоми идоракунии давлатӣ дар миқёси  соҳаҳо / соҳаҳои иқтисодиёт ва минтақаҳои кишвар, %</t>
  </si>
  <si>
    <t xml:space="preserve">Индикаторҳои таъсир (impact):                                                                                                        1. Шумораи СМҲ , ки мутобиқати устувори стандартҳоро оид ба табъиз аз рӯи ҷинс таъмин мекунанд (ҲРУ 5.1.1.)                                                                                </t>
  </si>
  <si>
    <t>Индикаторҳои боздеҳ (output): 
Беҳтар намудани омодагии аҳолӣ барои муқовимат бо хавфҳои офатҳои табиӣ бо таваҷҷӯҳи махсус ба занон, кӯдакон ва қишрҳои осебпазири аҳолӣ (маъюбон ва пиронсолон), бо % аз шумораи умумии аҳолӣ</t>
  </si>
  <si>
    <t>Индикаторҳои боздеҳ (output):
Афзоиши шумора ва самаранокии машқҳои гузаронидашудаи омодагӣ ба ҳолати фавқулодда, %</t>
  </si>
  <si>
    <t>Индикаторҳои боздеҳ (output): 
Саҳми шарикони рушд, ки ба таҳкими иқтидори КҲФ ва мудофиаи гражданӣ равона шудаанд, %</t>
  </si>
  <si>
    <t>Индикаторҳои натиҷаҳои ниҳоӣ (outcome):  
Маблағи зарар аз офатҳои табиӣ нисбат ба ММД, бо %</t>
  </si>
  <si>
    <t xml:space="preserve">Индикаторҳои боздеҳ (output):  Фарогирии нуқтаҳои аҳолинишин бо низоми огоҳкунии бармаҳал, % аз шумораи умумии нуқтаҳои аҳолинишини кишвар </t>
  </si>
  <si>
    <t>Индикаторҳои натиҷаҳои ниҳоӣ (outcome):                                                                                   Ҷангалзорҳои муҳофизатӣ ва дигар минтақаҳои дарахтзор, ҳазор гектар дар як сол</t>
  </si>
  <si>
    <t>Индикаторҳои боздеҳ (output):                                                                              Шумораи кормандони мақомоти ваколатдори давлатӣ, ки курсҳои оид ба тағйирёбии иқлимро хатм намуданд, ҳамагӣ бо %</t>
  </si>
  <si>
    <t>Индикаторҳои боздеҳ (output):   
Шумораи чорабиниҳои муштарак дар доираи Платформаи Миллӣ, дар семоҳа, адад</t>
  </si>
  <si>
    <t>Индикаторҳои боздеҳ (output): 
Сатҳи огоҳии аҳолӣ дар бораи хавфҳои тағирёбии иқлим, бо %, аз ҷумла:</t>
  </si>
  <si>
    <t>Ихроҷи моддаҳои зараровар ба атмосфера аз тамоми манбаъҳои ифлосшавӣ ба 1 нафар аҳолӣ (кг/нафар) - ҳамагӣ</t>
  </si>
  <si>
    <t>ҲРУ 11.6. Беҳтар гаштани сифати ҳавои атмосфера:                                             Индикатори таъсир (impact):
Ихроҷи моддаҳои зараровар ба атмосфера аз манбаъҳои статсионарӣ, барои 1 км мураббаъ/тонна - ҳамагӣ</t>
  </si>
  <si>
    <t>Индикаторҳои боздеҳ (output):
Ба истифода додани манзили дастрас (ҳазор метри мураббаъ.)</t>
  </si>
  <si>
    <t>Индикаторҳои таъсир (impact):
1. Сатҳи таъминоти аҳолӣ бо манзил, м2 / як нафар</t>
  </si>
  <si>
    <t>Индикаторҳои натиҷаҳои ниҳоӣ (outcome):                                                                                                                                                                                                                
Ихроҷи газҳои гулхонаӣ ба ҳар сари аҳолӣ бо эквиваленти CO2, тонна</t>
  </si>
  <si>
    <t>Индикаторҳои натиҷаҳои ниҳоӣ (outcome):                      
Суръати афзоиши гардиши сайёҳони дохилӣ байни минтақаҳо,%</t>
  </si>
  <si>
    <t>Индикаторҳои боздеҳ (output):                                     Шумораи чорабиниҳо оид ба оммавигардонии иқтидори  сайёхӣ  дар ҳама сатҳҳо, аз ҷумла воҳидҳои минтақавӣ ва байналмилалӣ</t>
  </si>
  <si>
    <t>Индикаторҳои боздеҳ (output):                 
Шумораи ширкатҳои сайёҳӣ</t>
  </si>
  <si>
    <t>Индикаторҳои боздеҳ (output):                      
Фоизи сайёҳоне, ки аз хидматҳои онлайнии кишвар истифода мебаранд,%</t>
  </si>
  <si>
    <t>Индикаторҳои боздеҳ (output):                       
Ҳиссаи муассисаҳои сайёҳӣ, ки инфрасохторашон ба стандартҳои байналмилалӣ ҷавобгӯ мебошад,%</t>
  </si>
  <si>
    <t xml:space="preserve">Индикаторҳои таъсир (impact): 
 1. Саҳми туризм дар ММД ба ҳисоби фоиз нисбат ба ММД (ҲРУ 8.9.1)                                                                  </t>
  </si>
  <si>
    <t>Индикаторҳои натиҷаҳои ниҳоӣ (outcome):                                                     Ҳиссаи ҷавонони (15-24 сола), ки бо тарбияи ҷисмонӣ ва варзиш машғуланд,%</t>
  </si>
  <si>
    <t>Индикаторҳои боздеҳ (output):                                                        Сатҳи таъминот бо иншооти варзишӣ нисбат ба шумораи умумии аҳолӣ,%</t>
  </si>
  <si>
    <t xml:space="preserve">Индикаторҳои боздеҳ (output):                                                         Шумораи чорабиниҳо оид ба оммавӣ гардонидани анъанаҳо ва мероси фарҳангӣ, воҳидҳо                   </t>
  </si>
  <si>
    <t>Индикаторҳои боздеҳ (output):                                                                                      Ҳиссаи донишҷӯёне, ки дар рушди худидоракунии ҷавонон дар ташкилотҳои таҳсилоти касбӣ иштирок доранд, ба шумораи умумии донишҷӯёни рӯзона,%</t>
  </si>
  <si>
    <t>Индикаторҳои боздеҳ (output):                                                                                                                                        1)  Шумораи муштариёни синну соли 15-24 сола ба Интернет пайвастбуда  ба ҳар 100 нафари синну соли мувофиқ, аз ҷумла</t>
  </si>
  <si>
    <t>Индикаторҳои боздеҳ (output):                                                                                                                                                                            1) Шумораи наврасон ва ҷавонон (15-24 сола), ки ба марказҳои гуногуни бӯҳронӣ, офисҳои дӯстона барои чавонон муроҷиат кардаанд, мардум, аз ҷумла:</t>
  </si>
  <si>
    <t>Индикаторҳои боздеҳ (output):                                                                                                                                                1) Сатҳи тағирёбии шумораи наврасон ва ҷавонон (15-24 сола) бемориҳои сироятии алокахои чинси,%</t>
  </si>
  <si>
    <t>Индикаторҳои боздеҳ (output):                                                                                                                                               1) Шумораи хатмкунандагони муассисаҳои таълимии касбӣ, ҳазор нафар</t>
  </si>
  <si>
    <t xml:space="preserve">Индикаторҳои натиҷаҳои ниҳоӣ (outcome):                                                                 Ҳиссаи хатмкардагони ташкилотҳои таҳсилоти касбӣ, ки дар соли якуми баъд аз хатм ба кор гирифта шуданд,%                                                                                                                                          </t>
  </si>
  <si>
    <t xml:space="preserve">Индикаторҳои таъсир (impact):                                                                                                        1. Ҳиссаи ҷавонон (синну солашон 15-24), ки таҳсил намекунанд, кор намекунанд ва малакаҳои касбӣ пайдо мекунанд (ҲРУ 8.6.1), аз ҷумла (%):                                                                                         </t>
  </si>
  <si>
    <t>Индикаторҳои боздеҳ (output):                                            Шумораи иштироки дастаҳои эҷодӣ дар фестивалҳои байналмилалӣ</t>
  </si>
  <si>
    <t>Индикаторҳои натиҷаҳои ниҳоӣ (outcome):                         
1) Ҳиссаи репертуар барои кӯдакон ва ҷавонон аз шумораи умумии намоишҳо / чорабиниҳо,%</t>
  </si>
  <si>
    <t>Индикаторҳои боздеҳ (output)                                                Афзоиши шумораи муассисаҳои фарҳангӣ дар кишвар,%</t>
  </si>
  <si>
    <t>Индикаторҳои таъсир (impact):                                       1. Ҳаҷми  маблаггузории буҷетии рушди фарҳанг,% ММД</t>
  </si>
  <si>
    <t>Индикаторҳои боздеҳ (output):                                                    Ҳиссаи кормандони муассисаҳои фарҳангӣ, ки ҳар сол аз такмили ихтисос / бозомӯзӣ гузаштаанд, ба ҳисоби миёна, %</t>
  </si>
  <si>
    <t xml:space="preserve">Индикаторҳои боздеҳ (output):                                                               Ҳаҷми маблағгузории буҷетӣ барои дастгирии ғайримолиявӣ ба гурӯҳҳои осебпазири аҳолӣ,    млн. сомоиӣ  </t>
  </si>
  <si>
    <t xml:space="preserve">Индикаторҳои боздеҳ (output):                                                  
Шумораи бекорони синну соли қобили меҳнат, ки омӯзиш / бозомӯзиро гузаштанд ва бо кор таъмин карда шуданд, нафар                                                                    </t>
  </si>
  <si>
    <t>Индикаторҳои таъсир (impact):                                           1.  Ҳиссаи аҳолии аз ҷиҳати иҷтимоӣ осебпазир, ки бо ҷойҳои корӣ  таъмин гаштаанд,  бо %</t>
  </si>
  <si>
    <t xml:space="preserve">Индикаторҳои таъсир (impact):
1.Коэффитсиенти ивазкунӣ, %                      </t>
  </si>
  <si>
    <t>Индикаторҳои боздеҳ (output):                              1.Суръати миёнаи афзоиши солонаи даромади Фонди нафақа,%</t>
  </si>
  <si>
    <t xml:space="preserve">Индикаторҳои боздеҳ (output):                                             Фоизи иҷрои буҷети суғуртаи иҷтимоӣ ва ҳифзи иҷтимоӣ нисбат ба нақшаи тасдиқшуда, %       </t>
  </si>
  <si>
    <t xml:space="preserve">Индикаторҳои боздеҳ (output):                1.Шумораи мушаххасоти стандартӣ ва стандартҳои таҳияшуда барои хизматрасонӣ ба аҳолии осебпазир, шумора                                                                       </t>
  </si>
  <si>
    <t xml:space="preserve">Индикаторҳои таъсир (impact):
ҲРУ:  1.  Сатҳи камбизоатии аҳолӣ,%                                                        
</t>
  </si>
  <si>
    <t>Индикаторҳои таъсир (impact):
ҲРУ 3.8.2 Ҳиссаи аҳолии дорои ҳиссаи зиёди хароҷоти оилаҳо дар соҳаи тандурустӣ дар хароҷоти умумии хонаводаҳо ё даромадҳо</t>
  </si>
  <si>
    <t xml:space="preserve">Индикаторҳои боздеҳ (output):                                           % беморхонаҳо, ки ба маблағгузории асосӣ гузаштанд_x000D_
</t>
  </si>
  <si>
    <t>Индикаторҳои натиҷаҳои ниҳоӣ (outcome):  
% аҳолӣ бо суғуртаи тиббии ҳатмӣ (СТҲ) фаро гирифта шудааст_x000D_</t>
  </si>
  <si>
    <t>Индикаторҳои боздеҳ (output):                          Шумораи марказҳои перинаталӣ</t>
  </si>
  <si>
    <t>Индикаторҳои боздеҳ (output):                                Шумораи (ё%) муассисаҳои махсуси бо таҷҳизоти муосир таъминшуда</t>
  </si>
  <si>
    <t>Индикаторҳои боздеҳ (output):                           Микдори иншооти Кӯмаки аввалияи тиббӣ (КАТ) сохта шуда</t>
  </si>
  <si>
    <t>Индикаторҳои таъсир 
ҲРУ 3.1.1 Меъёри фавти модарон</t>
  </si>
  <si>
    <t xml:space="preserve">Индикаторҳои боздеҳ (output):                             Фоизи  ташхиси тиббии шахсони аз 50-сола боло_x000D_
  </t>
  </si>
  <si>
    <t>Индикаторҳои боздеҳ (output):                            Ҳиссаи кормандони тиб, ки шаҳодатномаҳои такмили ихтисосро барои табобати вируси нави COVID - 19, %</t>
  </si>
  <si>
    <t>Индикаторҳои боздеҳ (output):                            Миқдори ғизои мустаҳкамшуда</t>
  </si>
  <si>
    <t>Индикаторҳои боздеҳ  (output):                                
1) Теъдоди доруҳо ва маҳсулоти тиббии истеҳсоли ватанӣ, микдор</t>
  </si>
  <si>
    <t>Индикаторҳои боздеҳ  (output):                     
1) Шумораи муассисаҳои тиббии сохта ва таҷдидшуда, микдор_x000D_</t>
  </si>
  <si>
    <t>Индикаторҳои боздеҳ (output):                            
1)  Фоизи протоколҳо ва стандартҳои клиникии татбиқшуда,%</t>
  </si>
  <si>
    <t>Индикаторҳои натиҷаҳои ниҳоӣ (outcome):
Хиссаи  муассисаҳои тиббӣ, ки  бо доруҳои муҳим дастраси доимӣ  доранд (ҲРУ 3.b.3)</t>
  </si>
  <si>
    <t>Индикаторҳои боздеҳ (output):  
Хиссаи мутахассисон ва кормандони тиббии ботаҷриба, ки  бо такмили ихтисос фаро гирифта шуданд , %</t>
  </si>
  <si>
    <t>Индикаторҳои таъсир (impact):                                      1. Мавқеи кишвар дар шохиси инноватсионии ҷаҳонӣ, ҷой/ накш дар раддабандии ҷаҳонӣ</t>
  </si>
  <si>
    <t xml:space="preserve">Индикаторҳои натиҷаҳои ниҳоӣ (outcome):                                                   1). Маблағгузории давлатӣ барои рушди илм,% ММД                                          </t>
  </si>
  <si>
    <t>Индикаторҳои боздеҳ (output):                                                                1) Ҳиссаи кормандони дорои унвони илмӣ дар шумораи умумии ҳайати омӯзгорони мактабҳои олии кишвар</t>
  </si>
  <si>
    <t>Индикатори боздеҳ (output):                                                            1) Ҳиссаи муассисаҳои таҳсилоти олии касбӣ, ки барои аккредитатсияи байналмилалӣ омода шудаанд,</t>
  </si>
  <si>
    <t>Индикатори боздеҳ (output):                                                     1)  Ҳиссаи донишҷӯёни муассисаҳои ибтидоӣ ва миёнаи касбӣ дар шумораи умумии донишҷӯёни таҳсилоти касбӣ (бо фоиз).</t>
  </si>
  <si>
    <t>Индикатори боздеҳ (output):                                                                  1) Шумораи муассисаҳои таълимии се бастӣ (ҳамагӣ барои муассисаҳои давлатӣ)</t>
  </si>
  <si>
    <t xml:space="preserve">Индикатори боздеҳ (output):      
1) Шумораи муассисаҳои таълимии томактабӣ </t>
  </si>
  <si>
    <t>Индикатори боздеҳ (output):                                Суръати афзоиши тайёр намудани кадрҳои муҳандисӣ,%</t>
  </si>
  <si>
    <t>Индикатори натиҷаҳои ниҳоӣ (outcome):                                     
1) Иҷрои буҷети соҳаи маориф, аз ҷумла Барномаи сармоягузории давлатӣ ва фондҳои махсус, нисбат ба нақшаи тасдиқшуда (ба ҳисоби фоизи тасдиқшуда)</t>
  </si>
  <si>
    <t>Индикаторҳои боздеҳ (output):                                                      Ҳиссаи  ташкилотҳои таълимӣ, ки дар онҳо мақомоти коллегиалии идоракунӣ бо иштироки ҷамъият (волидон, корфармоён) таъсис дода шудаанд, дар шумораи умумии ташкилотҳои таълимӣ,%</t>
  </si>
  <si>
    <t>Индикаторҳои боздеҳ (output):                                                         1) Шумораи стандартҳои давлатӣ ва фаннии нав ва такмилёфта, барномаҳои  нави таълимӣ ва  воситаҳои таълимӣ</t>
  </si>
  <si>
    <t>Индикаторҳои таъсир (impact):                                            1. Ҳиссаи кӯдакон ва ҷавононе, ки ҳадди аққал сатҳи ҳадди аққали савод ва ҳисобро ба даст овардаанд (ба ҳисоби фоиз), аз ҷумла: (ҲРУ 4.1.1.):</t>
  </si>
  <si>
    <t xml:space="preserve">Индикаторҳои боздеҳ (output):                                 Ҳиссаи мактабҳои таълимӣ бо синфхонаҳои фаннӣ муҷаҳҳаз,%                                                    </t>
  </si>
  <si>
    <t>Индикаторҳои боздеҳ (output):                                                       1) Шумораи ҷойҳои нишасти навтаъсис дар муассисаҳои таълимӣ, ҳазор адад</t>
  </si>
  <si>
    <t>Индикаторҳои  таъсир (impact):
1. Ҳиссаи шахсони дорои таҳсилоти касбӣ дар байни аҳолии шуғл,% аз ҷумла:</t>
  </si>
  <si>
    <t>Индикаторҳои боздеҳ (output):   
Ҳиссаи муҳоҷирони меҳнатӣ ва аъзоёни оилаҳои онҳо (аз шумораи умумии онҳое, ки баромада рафтанд) ба пойгоҳи ягонаи электронӣ дохил карда шуданд (%)</t>
  </si>
  <si>
    <t>Индикаторҳои боздеҳ (output):   
Ҳиссаи донишҷӯён дар технологияҳои нав,%.</t>
  </si>
  <si>
    <t>Индикаторҳои боздеҳ (output):   
Шумораи маъюбон, ки дар соҳаҳои иқтисод кор мекунанд, афзудааст</t>
  </si>
  <si>
    <t>Индикаторҳои таъсир (impact):
Сатҳи расмии бекорӣ</t>
  </si>
  <si>
    <t>Индикаторҳои натиҷаҳои ниҳоӣ (outcome): Таъсиси на камтар аз 100,000 ҷойҳои кори доимӣ дар як сол;</t>
  </si>
  <si>
    <t>Индикаторҳои боздеҳ (output):   
Сатҳи расмии шуғл, бо %</t>
  </si>
  <si>
    <t>Индикаторҳои боздеҳ (output):     
Шумораи санадҳои ҳуқуқии қабулшуда, ки равандҳои демографиро ба танзим медароранд</t>
  </si>
  <si>
    <t>Индикаторҳои боздеҳ (output):     
Шумораи кормандоне, ки дар соҳаи сахтафзор ва нармафзори нав таълим мегиранд (%)</t>
  </si>
  <si>
    <t>Индикаторҳои таъсир (impact):
Суръати афзоиши табиии аҳолӣ ба 1000 нафар аҳолӣ</t>
  </si>
  <si>
    <t>Индикаторҳои натиҷаҳои ниҳоӣ (outcome):
Шумораи ҳадафҳои ҲРУ, ки барои онҳо маълумоти боэътимоди миллӣ мавҷуд аст, ки аз рӯи синну сол, ҷинс, минтақа ва хусусиятҳои иҷтимоию иқтисодӣ тақсим карда мешаванд.</t>
  </si>
  <si>
    <t>Индикаторҳои боздеҳ (output):     
Тақвияти иқтидори кормандони дахлдор дар ҷамъоварӣ, коркард, таҳлил ва паҳн кардани маълумоти БАФМ (%)</t>
  </si>
  <si>
    <t>Индикаторҳои  натиҷаҳои ниҳоӣ (outcome):
16.A.b Ҳиссаи дархостҳо, ки дар натиҷаи муроҷиат ба Ваколатдор оид ба ҳуқуқи инсон вобаста ба онҳо қарорҳои мусбӣ қабул карда шудаанд</t>
  </si>
  <si>
    <t>Индикаторҳои боздеҳ (output):   
Дараҷаи самаранокии фаъолияти Ваколатдор оид ба ҳуқуқуи инсон дар ҳимояи  ҳуқуқ ва манфиатҳои қонунии шаҳрвандон (ХРУ 16.а)</t>
  </si>
  <si>
    <t xml:space="preserve">Индиткаторҳои натиҷаҳои ниҳоӣ (outcome):
ҲРУ 16.4.1 Ҳаҷми умумии молиявии ғайриқонунии воридшаванда ва хориҷшаванда </t>
  </si>
  <si>
    <t>Индикаторҳои боздеҳ (output): 
ҲРУ 16.1.1 Шумораи қурбониёни куштори барқасдона ба 100,000 аҳолӣ, аз рӯи гурӯҳ ва ҷинс</t>
  </si>
  <si>
    <t>Индикаторҳои натиҷаҳои ниҳоӣ (outcome): 
Дараҷаи ҳимояи аҳолӣ аз шаклҳои гуногуни табъиз ва зӯроварӣ, аз ҷумла:</t>
  </si>
  <si>
    <t>Индикаторҳои боздеҳ (output):    
Шумораи бюроҳои ҳуқуқие, ки ёрии ҳуқуқии ройгон мерасонанд, воҳидҳо</t>
  </si>
  <si>
    <t>Индикаторҳои боздеҳ (output): 
Дараҷаи самаранокии фаъолияти мақомоти судӣ оид ба ҳимояи ҳуқуқ ва манфиатҳои қонунӣ</t>
  </si>
  <si>
    <t>Индикаторҳои боздеҳ (output):
Ҳиссаи аҳолие, ки ба санадҳои меъёрии ҳуқуқӣ дастрасӣ доранд, бо %</t>
  </si>
  <si>
    <t>Индикаторҳои боздеҳ (output):                                                               
Ҳиссаи лоиҳаҳои санадҳои меъёрии ҳуқуқӣ, ки аз экспертиза гузаштаанд ва хулоса гирифтаанд, бо % вобаста ба:</t>
  </si>
  <si>
    <t>Индикаторҳои таъсир (impact):                                 Индекси миллии волоияти қонун</t>
  </si>
  <si>
    <t>Индикаторҳои натиҷаҳои ниҳоӣ (outcome):
Шумораи санадҳои меъёрии ҳуқуқии пас аз таҳлили таъсири танзимкунӣ қабулшуда</t>
  </si>
  <si>
    <t xml:space="preserve">Индикаторҳои боздеҳ (output):
Суръати афзоиши содирот, бо % </t>
  </si>
  <si>
    <t xml:space="preserve">Индикаторҳои боздеҳ (output):
Шумораи содироткунандагон, адад   </t>
  </si>
  <si>
    <t xml:space="preserve">Индикаторҳои таъсир (impact):
Ҳиссаи гардиши савдо дар ММД, бо % </t>
  </si>
  <si>
    <t xml:space="preserve">Индикаторҳои натиҷаҳои ниҳоӣ (outcome):
Ҳиссаи содирот дар ММД, бо % </t>
  </si>
  <si>
    <t xml:space="preserve">Индикаторҳои боздеҳ (output):
Номгӯи молҳо дар сабади содирот, адад </t>
  </si>
  <si>
    <t>Индикаторҳои натиҷаҳои ниҳоӣ (outcome):
афзоиши ҳиссаи дороиҳои бахши молиявӣ дар ММД, бо %;</t>
  </si>
  <si>
    <t>Индикаторхои боздеҳ (output):
Шумораи карзхои имтиёзнок, ки ба сохибкорон пешниход карда шудааст, адад</t>
  </si>
  <si>
    <t>Индикаторҳои натиҷаҳои ниҳоӣ (outcome):
ҳиссаи сармоягузории хусусӣ дар ММД,%</t>
  </si>
  <si>
    <t>Индикаторҳои натиҷаҳои ниҳоӣ (outcome):
1. Ҳиссаи аҳолии бо оби тозаи нӯшокӣ таъминшуда, бо %:</t>
  </si>
  <si>
    <t xml:space="preserve">Индикаторҳои боздеҳ (output):
1.Заминҳои азхудкардашуда (га); </t>
  </si>
  <si>
    <t>Индикаторҳои таъсир (impact):                               
Сатхи таъминоти истеъмолкунандагон бо оби нӯшокӣ, бо %</t>
  </si>
  <si>
    <t>Индикаторҳои боздеҳ (output):
Шумораи фишангхои нави чорикардашудаи  меъёриву хукукии ИХЗО,  адад</t>
  </si>
  <si>
    <t xml:space="preserve">Индикаторҳои боздеҳ (output):
Шумораи фишангхои институтсионалии ИХЗО,  адад  </t>
  </si>
  <si>
    <r>
      <t xml:space="preserve">Индикаторҳои натиҷаҳои ниҳоӣ (outcome):
</t>
    </r>
    <r>
      <rPr>
        <b/>
        <sz val="10"/>
        <rFont val="Times New Roman Tj"/>
        <family val="1"/>
        <charset val="204"/>
      </rPr>
      <t>Сатҳи ҷорӣ намудани низоми Идоракунии ҳамгирои захираҳои об (аз 0 то 100 хол)  ҲРУ 6.5.1</t>
    </r>
  </si>
  <si>
    <t>Индикаторҳои боздеҳ (output):     
 нуқтаҳои назорати ҳаракати нақлиёти автомобилӣ дар минтақаҳои душворгузар, воҳид</t>
  </si>
  <si>
    <t>Индикаторҳои боздеҳ (output):
Шумораи долонҳои транзитӣ, адад</t>
  </si>
  <si>
    <t xml:space="preserve">Индикаторҳои натиҷаҳои ниҳоӣ (outcome):
Маблағи қарзҳои дебиторӣ барои пардохт барои таҳвили барқ, миллион сомонӣ </t>
  </si>
  <si>
    <t>Индикаторҳои боздеҳ (output): 
Даромади иловагӣ аз ҳисоби кам кардани зарари техникӣ, миллион сомонӣ</t>
  </si>
  <si>
    <t xml:space="preserve">Индикаторҳои боздеҳ (output): 
Шумораи нуқтаҳои аҳолинишине, ки ба шабакаҳои нави барқӣ пайвастанд
</t>
  </si>
  <si>
    <t>Индикаторҳои боздеҳ (output): 
Сатҳи коҳиши талафоти барқ,​​ 3 %</t>
  </si>
  <si>
    <t>Индикаторҳои боздеҳ (output): 
Афзоиши содироти нерӯи барқ ​​(миллиард кВт / соат)</t>
  </si>
  <si>
    <t>Индикаторҳои таъсир (impact):
Сатҳи пӯшидаи барқ ​​бо фоиз</t>
  </si>
  <si>
    <t>Индикаторҳои натиҷаҳои ниҳоӣ (outcome):
Афзоиши ҳаҷми нерӯи барқ ​​(млрд. КВт соат)</t>
  </si>
  <si>
    <t>Индикаторҳои боздеҳ (output): 
Иқтидори тавлидшудаи насбшуда зиёд шуд (МВт)</t>
  </si>
  <si>
    <t>АОПҶТ, ВТҲИА, АДҲИА</t>
  </si>
  <si>
    <t>УМУМ бо млн. сомони</t>
  </si>
  <si>
    <t>Индикаторҳои натиҷаҳои ниҳоӣ (outcome):  
1. Ҳаҷми манзилҳои аз ҷониби шаҳру ноҳияҳо ба истифода додашуда (ҳазор метри мураббаъ.)</t>
  </si>
  <si>
    <t>Индикаторҳои боздеҳ (output):
Майдони минтакахои сабз ба ҳар сари аҳолӣ (метри мураббаъ)</t>
  </si>
  <si>
    <t>Индикаторҳои натиҷаҳои ниҳоӣ (outcome):  
1) Сатҳи иштирок дар намудҳои муташаккили таҳсил (як сол қабл аз синни расман муқарраршудаи қабул ба мактаби ибтидоӣ),% аз ҷумла (ХРУ 4.2.2.):</t>
  </si>
  <si>
    <t>0,4649 (133)</t>
  </si>
  <si>
    <t>0,48 (131)</t>
  </si>
  <si>
    <t>0,5 (127)</t>
  </si>
  <si>
    <t>34.14 (109)</t>
  </si>
  <si>
    <t>37 (105)</t>
  </si>
  <si>
    <t>40 (100)</t>
  </si>
  <si>
    <t xml:space="preserve">2.Такмили барномаи давлатӣ дар самти ҷорӣ намудани технологияҳои рақамӣ дар тамоми соҳаҳои иқтисодиёт; </t>
  </si>
  <si>
    <t xml:space="preserve">2.Таъсиси маркази иловагии иттилоотӣ дар яке аз марказҳои минтақавии шарқии Ҷумҳурии Тоҷикистон  барои ҳадди аққал 12 раф;  </t>
  </si>
  <si>
    <t xml:space="preserve">Маркази захиравии маълумотҳои КА ҲҶТ дар Хуҷанд васеъ карда шуд </t>
  </si>
  <si>
    <t xml:space="preserve">Маркази иловагии иттилоотӣ мавриди истифода қарор дода шуд </t>
  </si>
  <si>
    <t>Қобилияти гузарониши шоҳроҳи каналҳои оптикӣ то  10 Гбит/сония расонида шуд</t>
  </si>
  <si>
    <t>Шумораи марказҳои маъмурӣ, ки бо ш.Душанбе тавассути хатҳои нурию нахӣ алоқа доранд, бо %</t>
  </si>
  <si>
    <t xml:space="preserve">Корҳо дар самти огоҳсозӣ аз татбиқи лоиҳаҳои рақамӣ дар ҳама соҳаҳо анҷом дода шуданд (соҳаи иҷтимоӣ, БВИ) </t>
  </si>
  <si>
    <t xml:space="preserve">Корҳои фаҳмондадиҳӣ барои муҳокимаи васеи барномаи миёнамӯҳлати рушди иқтисоди рақамии Ҷумҳурии Тоҷикистон гузаронида шуданд </t>
  </si>
  <si>
    <t xml:space="preserve">Раванди корҳои фаҳмондадиҳӣ оғоз шуд  </t>
  </si>
  <si>
    <t>Сатҳи огаҳӣ ва фаҳмиш дар самти иқтисоди рақамӣ миёни кормандони муассисаҳои давлатӣ (дар навбати аввал) ва аҳолӣ, бо %</t>
  </si>
  <si>
    <t xml:space="preserve">Нақша ва механизмҳо таҳия ва тасдиқ шуданд </t>
  </si>
  <si>
    <t xml:space="preserve">Низомҳои пешқадам ҷорӣ карда шуданд </t>
  </si>
  <si>
    <t xml:space="preserve">Марказҳои таълимӣ таъсис шуда фаъолият менамоянд </t>
  </si>
  <si>
    <t xml:space="preserve">Барнома таҳия ва қабул шуд </t>
  </si>
  <si>
    <t xml:space="preserve">СМҲ таҳия карда шуданд </t>
  </si>
  <si>
    <t xml:space="preserve">Лоиҳаҳои таҷрибавӣ оид ба хизматрсониҳои электронии давлатӣ таҳия ва амалӣ шуданд </t>
  </si>
  <si>
    <t xml:space="preserve">Харитаи роҳ таҳия карда шуд </t>
  </si>
  <si>
    <t xml:space="preserve">Таҷрибаи форсайти стратегӣ ва усулҳои пешқадам истифода шуданд </t>
  </si>
  <si>
    <t xml:space="preserve">Шӯро оид ба ТИК дар шакли нав фаъолият менамояд </t>
  </si>
  <si>
    <t xml:space="preserve">Сохтори идоракунии давлатӣ мукаммал ва СМҲ таҳия шуданд </t>
  </si>
  <si>
    <t xml:space="preserve">Шаклҳои ҳисоботдиҳии оморӣ аз рӯи ТИК таҳия карда шуданд </t>
  </si>
  <si>
    <t xml:space="preserve">Барнома такмил дода шуд </t>
  </si>
  <si>
    <t xml:space="preserve">Арзёбӣ гузаронида шуд </t>
  </si>
  <si>
    <t>Шумораи сайтҳои расмии ҳукуматӣ, адад</t>
  </si>
  <si>
    <t>Ҳиссаи хизматрасониҳо, ки тавассути шакли рақамӣ пешниҳод мегардад, бо %</t>
  </si>
  <si>
    <t>Индикаторҳои таъсир (impact): 
Индекси рушди ҳукумати электронӣ  (EGDI 2020)</t>
  </si>
  <si>
    <t>ХА, ВРИС</t>
  </si>
  <si>
    <t>ХА, ВРИС, АОПҶТ</t>
  </si>
  <si>
    <t xml:space="preserve">ВРИС, ХА </t>
  </si>
  <si>
    <t xml:space="preserve"> ХА, АОПҶТ </t>
  </si>
  <si>
    <t>Шумораи кормандони асосии мақомоти марказӣ ва маҳаллӣ, ки дар марказҳои махсуси омӯзишии ТИК таълим гирифтанд. адад</t>
  </si>
  <si>
    <t xml:space="preserve">ХА, АОПҶТ, МИМҲД </t>
  </si>
  <si>
    <t>ВМИ,ВРИС</t>
  </si>
  <si>
    <t>ХА, АХД</t>
  </si>
  <si>
    <t xml:space="preserve">ХА, ВРИС, КТР,  НАН,  </t>
  </si>
  <si>
    <t>ХА, АОПҶТ</t>
  </si>
  <si>
    <t>Шумораи муассисаҳо, ки ба шабакаи ягонаи давлатии рақамӣ пайваст шуданд ва дар ҳайати худ воҳидҳои сохторӣ оид ба ТИК доранд, бо %</t>
  </si>
  <si>
    <t>КА</t>
  </si>
  <si>
    <t>БҶ, БОР</t>
  </si>
  <si>
    <t>БҶ, БРСММ</t>
  </si>
  <si>
    <t xml:space="preserve">Ҳиссаи истифодабарандагони хизматрасониҳои рақамӣ, бо % </t>
  </si>
  <si>
    <t>Харитаи роҳ таҳия шуд</t>
  </si>
  <si>
    <t>Силсилаи  барномахои  телевизионӣ таҳия шуданд</t>
  </si>
  <si>
    <t>Индикаторҳои натиҷаҳои ниҳоӣ (
ҲРУ 3.8.1 Фарогирии хадамоти муҳими тиббӣ (аз ҷумла солимии репродуктивӣ, саломатии модар ва кӯдак, табобати бемориҳои сироятӣ, табобати бемориҳои сироятӣ ва миқёс ва дастрасии хидматҳо барои аҳолӣ ва гурӯҳҳои аз ҳама камбизоат), бо %</t>
  </si>
  <si>
    <t>Индикаторҳои боздеҳ (output):   
Шумораи кӯдаконе, ки дар бозори меҳнат кор мекунанд, кам карда шуд, бо %</t>
  </si>
  <si>
    <t>Индикаторҳои натиҷаҳои ниҳоӣ (outcome):
Индекси  омодагии шабака (NRI)</t>
  </si>
  <si>
    <t xml:space="preserve">Индикаторҳои  боздеҳ (output): 
Шумораи конференсияҳо, симпозиумҳо, семинарҳо, мизҳои мудаввари гузаронидашуда барои муҳокимаи мушкилиҳои рушди иҷтисодиёти рақамӣ, дастовардҳо дар самти таъсиси ҳукумати электронӣ, адад  </t>
  </si>
  <si>
    <t xml:space="preserve">Индикаторҳои боздеҳ (output): 
Шумораи марказҳои махсуси таълимие, ки таҳсилоти босифати ТИК доранд, адад </t>
  </si>
  <si>
    <t>Минтакахои сабз бунёд щудаанд</t>
  </si>
  <si>
    <t>2.Бунёди минтакахои сабз дар маҳалҳои истиқоматии  шаҳрҳо, инчунин дар маҳаллаҳои нави истиқоматӣ</t>
  </si>
  <si>
    <t>Накшахои генералии шахру шахракхо тичдиди назар шудаанд</t>
  </si>
  <si>
    <t>КМС</t>
  </si>
  <si>
    <t>КҲМЗ, КВД ХМК</t>
  </si>
  <si>
    <t>ВМИ, КҶВ, МИМҲД</t>
  </si>
  <si>
    <t>КҶВ, ХА</t>
  </si>
  <si>
    <t>Индикаторҳои боздеҳ (output):                                                   Фоизи маҳсулоти рақамии муассисаҳои фарҳангӣ,%</t>
  </si>
  <si>
    <t>Маводҳои зарурӣ таҳия шуданд</t>
  </si>
  <si>
    <t>Санадҳои меъёрии ҳуқуқӣ дар соҳаи маориф таҳия ва қабул карда шуданд</t>
  </si>
  <si>
    <t xml:space="preserve">  Ҳисоботи бахшҳои минтақавии Вазорати маориф ва илм дар бораи рушди марказҳои дахлдор</t>
  </si>
  <si>
    <t>5). Индекси баробарии гендерӣ дар соҳаи маориф (дар маҷмӯъ барои муассисаҳои таълимии давлатӣ)</t>
  </si>
  <si>
    <t>АОПҶТ, ВММША</t>
  </si>
  <si>
    <t xml:space="preserve">АОПҶТ, ВММША, </t>
  </si>
  <si>
    <t>Индикаторҳои боздеҳ (output): 
Ҳаҷми траффики байналмилалӣ ва қобилияти гузарониш,   Мбит/сония</t>
  </si>
  <si>
    <t>Индикаторҳои боздеҳ (output): 
Нерӯ барои табодули рақамии ҳукумат  (Capacities for Digital Government Transformation)</t>
  </si>
  <si>
    <t>КВД "ХМК"</t>
  </si>
  <si>
    <t>ВЭЗО, АОПҶТ</t>
  </si>
  <si>
    <t>ВЭЗО, ЧСК «Барки Точик»</t>
  </si>
  <si>
    <t>Инфрасохтор таҷдид карда шуд</t>
  </si>
  <si>
    <t>Истеҳсоли нерӯи гармӣ, ҳазор Гкал</t>
  </si>
  <si>
    <t>Қисматҳо оид ба баланд бардоштани саводнокии рақамии омӯзгорон, таҳияи маводи рақамии таълим, баҳодиҳии малакаҳои донишҷӯён ба барномаҳои омӯзишии муаллимон ворид карда шуданд</t>
  </si>
  <si>
    <t>3) Фоизи муассисаҳои фарҳангӣ бо истифодаи технологияҳои рақамии иттилоотӣ,%</t>
  </si>
  <si>
    <t>Индикаторҳои натиҷаҳои ниҳоӣ (outcome):                              
1) Таносуби биноҳои муассисаҳои давлатии фарҳангӣ, ки дар ҳолати қаноатбахш қарор доранд</t>
  </si>
  <si>
    <t>Заминаҳои дахлдор такмил дода шуд ва амал мекунанд</t>
  </si>
  <si>
    <t>ВРИС, АОПҶТ, МИМҲД</t>
  </si>
  <si>
    <t>2. Хароҷоти буҷети давлатӣ ба соҳаи маориф нисбат ба хароҷоти умумии буҷети давлатӣ, аз ҷумла Барномаи сармоягузории давлатӣ ва фондҳои махсус (ба ҳисоби фоиз).</t>
  </si>
  <si>
    <t>Индикаторҳои боздеҳ (output):                         
1) Шумораи санадҳои меъёрии нави ҳуқуқӣ, ки ба масъалаҳои таъмини некӯаҳволии кӯдакон (тандурустӣ, маориф, ҳифзи иҷтимоӣ) дахл доранд, адад</t>
  </si>
  <si>
    <t xml:space="preserve">Шумораи барномаю муколамаҳо оид ба пешбурди тарзи ҳаёти солим ва пешгирии бемориҳо тавассути ВАО, адад  </t>
  </si>
  <si>
    <t>Низом ҳамкорӣ таъсис  шудааст. Стандартҳои касб таҳия карда шуданд</t>
  </si>
  <si>
    <t>3. Ҳиссаи хатмкунандагони муассисаҳои таҳсилоти ибтидои ва миёнаи касбӣ, ки аз рӯи ихтисоси худ кор мекунанд (ба%)</t>
  </si>
  <si>
    <t>на камтар аз 57</t>
  </si>
  <si>
    <t>Индикаторҳои натиҷаҳои ниҳоӣ (outcome): 
2) Шумораи барномаҳои алтернативии рушд ва таълими томактабӣ, ки аз ҷониби Раёсати Вазорати маориф ва илми Ҷумҳурии Тоҷикистон тасдиқ шудааст</t>
  </si>
  <si>
    <t>на камтар аз 0,2</t>
  </si>
  <si>
    <t>на камтар аз 0,5</t>
  </si>
  <si>
    <t>на камтар аз 0,3</t>
  </si>
  <si>
    <t>на камтар аз 0,35</t>
  </si>
  <si>
    <t>на камтар аз  80</t>
  </si>
  <si>
    <t xml:space="preserve"> на камтар  100</t>
  </si>
  <si>
    <t xml:space="preserve"> на камтар  150</t>
  </si>
  <si>
    <t xml:space="preserve"> на камтар  200</t>
  </si>
  <si>
    <t xml:space="preserve"> на камтар  250</t>
  </si>
  <si>
    <t xml:space="preserve"> на камтар  300</t>
  </si>
  <si>
    <t>2) Хиссаи омӯзгорон дар: 
а) муассисаҳои томактабӣ, ки таҳсилоти  педагоги  доранд, %</t>
  </si>
  <si>
    <t>Индикаторҳои боздеҳ (output):                          
 1) Ҳиссаи ҳайати омӯзгороне, ки дар соли ҷорӣ такмили ихтисос ва бозомӯзии касбӣ гузаштанд, %</t>
  </si>
  <si>
    <t>б) муассисаҳои таҳсилоти умуми, ки  таҳсилоти педагогӣ доранд, %</t>
  </si>
  <si>
    <t>3) таносуби музди миёнамоҳонаи  омӯзгорони муассисаҳои давлатии таълимӣ нисбат ба музди миёнамоҳона дар иқтисодиёт, %</t>
  </si>
  <si>
    <t>3) Фоизи нишондиҳандаҳои ХРУ 4, ки дар доираи ҳисоботи расмии оморӣ мунтазам баҳогузорӣ ва нашр карда мешаванд, %</t>
  </si>
  <si>
    <t>на камтар аз  75</t>
  </si>
  <si>
    <r>
      <t xml:space="preserve">Индикатори боздеҳ (output):                         
</t>
    </r>
    <r>
      <rPr>
        <b/>
        <sz val="10"/>
        <color rgb="FFFF0000"/>
        <rFont val="Times New Roman Tj"/>
        <family val="1"/>
        <charset val="204"/>
      </rPr>
      <t xml:space="preserve">Ҳиссаи сармоягузории хусусӣ ба низоми маориф дар ҷамъи умумии маблаггузории соха, %                                                             </t>
    </r>
  </si>
  <si>
    <t xml:space="preserve">Индикатори боздеҳ (output):                      
1 ) Фоизи нишондихандахои ХРУ, ки дар НИИМ ҷойгиршуданд ( бо  инъикоси   чанбахои чинси, минтакаи истикомат ва  маъюби), %                                                        </t>
  </si>
  <si>
    <t>2. Сатҳи фарогирии ҷавонон (15-29 сола) бо таҳсилоти расмӣ (ҲРУ 4.3.1.),%</t>
  </si>
  <si>
    <t>Созишномаҳои қарзии суб-қарзӣ барои баргардонидани онҳо ба шартҳои ибтидоии қарзӣ аз нав дида баромада шуда, млн. сомони</t>
  </si>
  <si>
    <t>Индикаторҳои  таъсир (impact):
Гардиши бор, млн.т/км
аз ҷумла аз рӯи намуди нақлиёт:</t>
  </si>
  <si>
    <t>Роҳ баркарор гардид</t>
  </si>
  <si>
    <t>Пул сохта шуд</t>
  </si>
  <si>
    <t>Рақамикунонии нақлиёти мусофирбарии шаҳру ноҳияҳо, микдори шахру нохия</t>
  </si>
  <si>
    <t>Нерӯи хоҷагиҳои деҳқонӣ баланд гардид</t>
  </si>
  <si>
    <t>Шумораи шунавандагон аз рӯи минтақа (ҳазор нафар)</t>
  </si>
  <si>
    <t>ВМ, ВСТН, ВРИС,ВК, КА</t>
  </si>
  <si>
    <t xml:space="preserve">ВМИ,  ВРИС, ВСТН, ВА </t>
  </si>
  <si>
    <t>ВРИС,ВСТН, КДСИАД,ВА</t>
  </si>
  <si>
    <t>ВСТН, ВК, ВРИС, ХГ, ПСС</t>
  </si>
  <si>
    <t xml:space="preserve">ВСТН, ВРИС, ВА, ВК </t>
  </si>
  <si>
    <t xml:space="preserve">ВСТН, ВРИС, ВК, ХГ,  Агентии содирот, ВК </t>
  </si>
  <si>
    <t xml:space="preserve">ВСТН </t>
  </si>
  <si>
    <t xml:space="preserve">АОПҶТ, ВСТН, ВРИС </t>
  </si>
  <si>
    <t>АОПҶТ, ВСТН, ВРИС</t>
  </si>
  <si>
    <t xml:space="preserve">АОПҶТ,ВММША, ВСТН </t>
  </si>
  <si>
    <t xml:space="preserve">АОПҶТ,ВСТН, ВРИС, ВА, КА </t>
  </si>
  <si>
    <t>Корхонаҳо бунёд шуданд</t>
  </si>
  <si>
    <t>ВСТН, ВМ, ВРИС, Идораи геология</t>
  </si>
  <si>
    <t>ВСТН, 
Идораи геология, ВРИС</t>
  </si>
  <si>
    <t xml:space="preserve">ВСТН, АОПҶТ, ВРИС </t>
  </si>
  <si>
    <t>Истеҳсолоти химиявӣ роҳандозӣ гардид</t>
  </si>
  <si>
    <t>Потенсиал ва заминаи захиравии Корхонаи воҳиди давлатии Бонки саноатӣ ва содиротии Тоҷикистон "Саноатсодиротбонк" тақвият дода шуд</t>
  </si>
  <si>
    <t xml:space="preserve">Нуқтаҳо   ва корхонаҳо  ташкил карда шуданд        </t>
  </si>
  <si>
    <t>АБЗО, АОПҶТ, ВК</t>
  </si>
  <si>
    <t>Барномаҳо таҳия шуданд</t>
  </si>
  <si>
    <t>Низоми ҳисоботи амалиётӣ барои арзёбии вазъи бозори меҳнат тақвият дода шуд</t>
  </si>
  <si>
    <t>Нерӯи гурӯҳҳои мониторинг баланд гардид</t>
  </si>
  <si>
    <t>Консепсия/Нақшаи стратегӣ таҳия карда шуд</t>
  </si>
  <si>
    <t>ВММША, ВМИ, ВСТН</t>
  </si>
  <si>
    <t>ВММША, ВМИ</t>
  </si>
  <si>
    <r>
      <t>ВММША,  КА, ВМ,</t>
    </r>
    <r>
      <rPr>
        <sz val="10"/>
        <color rgb="FFFF0000"/>
        <rFont val="Times New Roman Tj"/>
        <family val="1"/>
        <charset val="204"/>
      </rPr>
      <t>КВД "Саноатсодиротбонк"</t>
    </r>
    <r>
      <rPr>
        <sz val="10"/>
        <rFont val="Times New Roman Tj"/>
        <family val="1"/>
        <charset val="204"/>
      </rPr>
      <t xml:space="preserve"> </t>
    </r>
  </si>
  <si>
    <t>Маҷмӯи амалҳо мавриди иҷро қарор ёфтанд</t>
  </si>
  <si>
    <t>Ба рӯйхатгирии замин гузаронида шуд</t>
  </si>
  <si>
    <t>КДЗ, ВК, АОПҶТ</t>
  </si>
  <si>
    <t>Стандарти байналмилалӣ ҷорӣ карда шуд</t>
  </si>
  <si>
    <t>Технология ва инфрасохтори "сабз" ҷорӣ карда шуд</t>
  </si>
  <si>
    <t>Истгоҳҳо бунёд шуданд</t>
  </si>
  <si>
    <t xml:space="preserve">Стратегияи миллии об қабул карда шуд </t>
  </si>
  <si>
    <t>Шӯрои миллии об дар назди Ҳукумати Ҷумҳурии Тоҷикистон таъсис дода шуд</t>
  </si>
  <si>
    <t>Сехҳои таъмиркунӣ навсозӣ шуданд</t>
  </si>
  <si>
    <t>ВН, КВД "Рохи Охани Точикистон"</t>
  </si>
  <si>
    <t>Индикаторҳои боздеҳ (output):
гардиши бор, млн.тн/км</t>
  </si>
  <si>
    <t>Роҳ сохта ба истифода дода шуд</t>
  </si>
  <si>
    <t>Роҳ бунёд карда шуд</t>
  </si>
  <si>
    <t xml:space="preserve">Локомотивҳо харидорӣ карда шуданд </t>
  </si>
  <si>
    <t>Қитъаи роҳ электрификатсия шуд</t>
  </si>
  <si>
    <t>Низоми иттилоотӣ таҳия ва амал мекунад</t>
  </si>
  <si>
    <t>Индикаторҳои натиҷаҳои ниҳоӣ (outcome):     Ҳиссаи қурбониёни зӯроварӣ, ки ба мақомоти салоҳиятдор  дар 12 моҳи охир шикоят кардаанд (ҲРУ 16.3.1)</t>
  </si>
  <si>
    <t>Шумораи нафароне, ки аз ёрии ҳуқуқии якумдараҷа каноатманданд (ҲРУ 16.3.ж)</t>
  </si>
  <si>
    <t xml:space="preserve">Шумораи нафароне, ки аз ёрии ҳуқуқии ройгони якумдарача ва дуюмдарача истифода карданд </t>
  </si>
  <si>
    <t>16.1.f Сатҳи ҷинояткорӣ бо истифодаи зӯроварӣ ба 100,000 аҳолӣ</t>
  </si>
  <si>
    <t>16.1.з Шумораи худкуши вобаста ба сабаб ва роххои содир намудани он</t>
  </si>
  <si>
    <t xml:space="preserve">Шумораи сохторхои махаллии  Ваколатдор оид ба ҳуқуқи инсон дар шаҳру ноҳияҳо </t>
  </si>
  <si>
    <t>Механизмҳои паст кардани хавфҳо таҳия шуданд</t>
  </si>
  <si>
    <t>Тартиби пешниҳоди кафолатҳо таҳия карда шуд</t>
  </si>
  <si>
    <t>Бастаи имтиёзҳо омода карда шуд</t>
  </si>
  <si>
    <t>Фонд таъсис дода шуд</t>
  </si>
  <si>
    <t>Кадрҳо дар самти ТИК омода карда шуданд</t>
  </si>
  <si>
    <t>Аудити СМҲ  оид ба ТИК гузаронида шуд</t>
  </si>
  <si>
    <t>зиёда аз
  60</t>
  </si>
  <si>
    <t>Тамоми маъркаҳои маъмурӣ пайваст карда шуданд</t>
  </si>
  <si>
    <t>Қонун таҳия карда шуд</t>
  </si>
  <si>
    <t>Индикаторҳои боздеҳ (output):                                             Шумораи ширкатҳои ватанӣ, ки дар таҳияи технологияҳо, маҳсулот, хидматҳо дар асоси технопаркҳо / ё лоиҳаҳои тадқиқотии муассисаҳои илмӣ ва донишгоҳҳои кишвар иштирок мекунанд, воҳид</t>
  </si>
  <si>
    <t>пасттар 
аз  8,5</t>
  </si>
  <si>
    <t>пасттар 
аз 8,0</t>
  </si>
  <si>
    <t>пасттар 
аз  7,5</t>
  </si>
  <si>
    <t>пасттар 
аз 7,0</t>
  </si>
  <si>
    <t>Нишондиҳандаи базавӣ (baseline)
(cоли2019)</t>
  </si>
  <si>
    <t>Индикаторҳои натиҷаҳои ниҳоӣ (outcome):                
1. Афзоиши ҳақиқии нафақа , бо %</t>
  </si>
  <si>
    <t>UNDP, UNICEF, UN WOMEN</t>
  </si>
  <si>
    <t>ҲАМАГӢ, бо %</t>
  </si>
  <si>
    <t>Сарчашмаи номуайян</t>
  </si>
  <si>
    <t>қурби $ БМТ дар 30.11.2020</t>
  </si>
  <si>
    <t>млн. сомонӣ</t>
  </si>
  <si>
    <t>ҲАМАГӢ, млн. сомонӣ</t>
  </si>
  <si>
    <t>кохиш</t>
  </si>
  <si>
    <t>коҳиш</t>
  </si>
  <si>
    <t>на камтар 
аз7</t>
  </si>
  <si>
    <t xml:space="preserve">на камтар аз 4 </t>
  </si>
  <si>
    <t xml:space="preserve">Индикаторҳои натиҷаҳои ниҳоӣ (outcome):
1) Мавқеи Ҷумҳурии Тоҷикистон дар раддабандии Форуми ҷаҳонии иқтисодӣ оид ба рушди  сайёхӣ </t>
  </si>
  <si>
    <t>Накша тахияшуда мавриди амал карор дорад</t>
  </si>
  <si>
    <t xml:space="preserve">ААГ,КРС,ВН </t>
  </si>
  <si>
    <t>ККЗО, ВТҲИА</t>
  </si>
  <si>
    <t>афзоиш</t>
  </si>
  <si>
    <t>на зиёда  аз 26</t>
  </si>
  <si>
    <t>на  зиёда  аз 24</t>
  </si>
  <si>
    <t>на зиёда  аз 22</t>
  </si>
  <si>
    <t>на зиёда  аз 20</t>
  </si>
  <si>
    <t>на зиёда  аз 18</t>
  </si>
  <si>
    <t xml:space="preserve">АОПҶТ, ККЗО, КҶВ, МИМҲД, КРМ </t>
  </si>
  <si>
    <t>Индикаторҳои натиҷаҳои ниҳоӣ (outcome):
Шумораи муҳокимаҳои ҷамъиятӣ дар як сол барои:
буҷетҳои маҳаллӣ (лоиҳаи буҷа, иҷро),%</t>
  </si>
  <si>
    <t>МИМҲД, ВМ, КРМ</t>
  </si>
  <si>
    <t>ВРИС, ВМ</t>
  </si>
  <si>
    <t>ВРИС, МИМҲД, КРМ</t>
  </si>
  <si>
    <t>МИМҲД, АХД, КРМ</t>
  </si>
  <si>
    <t>Мониторинги рушди маҳаллӣ (БРМ)</t>
  </si>
  <si>
    <t>Шумораи ташаббусҳои баррасишавандаи ҷамъиятӣ дар тақсимоти захираҳо</t>
  </si>
  <si>
    <t>Шаффофияти расмиёт таъмин карда шуд</t>
  </si>
  <si>
    <t>Корҳои фаҳмондадиҳӣ тақвият дода шуд</t>
  </si>
  <si>
    <t>КДСИАД, КА, ВА, ВМ, АСИН, АХДМКХ</t>
  </si>
  <si>
    <t xml:space="preserve">КМСПРТ, КДСИАД </t>
  </si>
  <si>
    <t>UNDP, JICA, IFC</t>
  </si>
  <si>
    <t>Низом такмил дода шуд</t>
  </si>
  <si>
    <t>Феҳраст таъсис дода шуд ва амал дорад</t>
  </si>
  <si>
    <t>IFC, WB, DFID</t>
  </si>
  <si>
    <t>КДСИАД, ВМ, КВД "Маркази татбиқи лоиҳаҳои ШДБХ"</t>
  </si>
  <si>
    <t>КДСИАД, ВА, КВД "Маркази татбиқи лоиҳаҳои ШДБХ"</t>
  </si>
  <si>
    <t>Низоми ҳавасмандгардонӣ таҳия карда шудааст ва татбиқ карда мешавад</t>
  </si>
  <si>
    <t>КДСИАД, КВД "Маркази татбиқи лоиҳаҳои ШДБХ"</t>
  </si>
  <si>
    <t>КДСИАД, КА, ХГ, КВД "Маркази татбиқи лоиҳаҳои ШДБХ"</t>
  </si>
  <si>
    <t>WB, IFC, JICA, ADB, EBRD</t>
  </si>
  <si>
    <t>Индикаторҳои натиҷаҳои ниҳоӣ (outcome):
Индекси иштироки рақамӣ (E-Participation Index)</t>
  </si>
  <si>
    <t>0.3452 (146)</t>
  </si>
  <si>
    <t>0.5 (130)</t>
  </si>
  <si>
    <t>0.7 (110)</t>
  </si>
  <si>
    <t xml:space="preserve">Базаи моддию техниии низоми такмили ихтисоси омузгорон доир ба  забондонӣ </t>
  </si>
  <si>
    <t xml:space="preserve">Қабули Накша ва мониторинги ичроиши он </t>
  </si>
  <si>
    <t>на каммтар аз 0,3</t>
  </si>
  <si>
    <t>на камтар аз 45</t>
  </si>
  <si>
    <t>на камтар аз  30</t>
  </si>
  <si>
    <t>на камтар аз  50</t>
  </si>
  <si>
    <t>камтар
 аз 4,8</t>
  </si>
  <si>
    <t>камтар
 аз 4,5</t>
  </si>
  <si>
    <t>камтар
 аз 4</t>
  </si>
  <si>
    <t>камтар
 аз  3</t>
  </si>
  <si>
    <t>на камтар 
аз 3,7</t>
  </si>
  <si>
    <t>на камтар 
аз 3,8</t>
  </si>
  <si>
    <t>на камтар 
аз 3,9</t>
  </si>
  <si>
    <t>на камтар 
аз 1</t>
  </si>
  <si>
    <t>на камтар 
аз1,1</t>
  </si>
  <si>
    <t>на камтар 
аз 1,2</t>
  </si>
  <si>
    <t>на камтар 
аз 1,3</t>
  </si>
  <si>
    <t xml:space="preserve">2.Ҳиссаи аҳолии нафақагиранда дар шумораи умумии аҳолӣ (ҲРУ 1.3.1.1.), %                                                                  </t>
  </si>
  <si>
    <t>на камтар 
аз 8,5</t>
  </si>
  <si>
    <t>Индикаторҳои натиҷаҳои ниҳоӣ (outcome):
ҳаҷми умумии маблағгузории дарозмуддати БВИ бо пули миллӣ, млн. сомонӣ</t>
  </si>
  <si>
    <t>Индикаторҳои боздеҳ (output):
 ҳиссаи корхонаҳо дар соҳаҳои молия ва воқеӣ бо низоми татбиқи ҳамаҷонибаи идоракунии хавфҳо, мутобиқи ISO 9001-2000, бо фоиз</t>
  </si>
  <si>
    <t xml:space="preserve">Ҳадаф, вазифа, чорабиниҳо (Activities) </t>
  </si>
  <si>
    <t>УМУМ бо млн. долл. ИМА</t>
  </si>
  <si>
    <t>УМУМ, бо млн. сомони</t>
  </si>
  <si>
    <t xml:space="preserve">Дар Кодекси ҷиноятӣ барои истифодаи зӯроварӣ нисбати аъзои оила ҷавобгарӣ пешбинӣ шудааст </t>
  </si>
  <si>
    <t>ВЭЗО, ВРИС,  ЧСК "Барки Точик"</t>
  </si>
  <si>
    <t>ВЭЗО, ВРИС,   ҶСК "Барки Точик"</t>
  </si>
  <si>
    <t>ВН, МИМҲД</t>
  </si>
  <si>
    <t xml:space="preserve"> БМТ, ВМ</t>
  </si>
  <si>
    <t xml:space="preserve">аз ҷумла:
ҳиссаи сармояи хусусии дохилӣ,% </t>
  </si>
  <si>
    <t>Индикаторҳои таъсир (impact): 
1. Ҳачми  маблағгузории соҳаи тандурустӣ нисбат ба ММД, %</t>
  </si>
  <si>
    <t>2. Сатҳи дастрасӣ ба хидматҳои асосӣ (ба ҳисоби фоиз), аз ҷумла:
2.1. ба нерӯи барқ</t>
  </si>
  <si>
    <t>2. Дастрасии аҳолӣ ба хидматҳои аввалия дар деҳоти навбунёд, аз ҷумла:
ба нерӯи барқ ​​(бо%)</t>
  </si>
  <si>
    <t>Механизмҳо таҳия карда шуданд "Равзанаи ягонаи" дар 8 шаҳри кишвар кор мекунад)</t>
  </si>
  <si>
    <t>2. Дастрасии аҳолӣ ба санитария бо %, аз ҷумла:
дар шаҳрҳо</t>
  </si>
  <si>
    <t>Индикаторҳои таъсир (impact):
Рейтинги байналмилалии фаъолияти ҳукумат (ҷой дар рейтинг)</t>
  </si>
  <si>
    <t>Индикаторҳои боздеҳ (output) : 
Шумораи хизматрасониҳои давлатӣ, ки дар формати электронӣ мавҷуданд, адад</t>
  </si>
  <si>
    <t>АОМО, КРМ, ВРИС</t>
  </si>
  <si>
    <t>Системаҳои СМҲ барои мониторинг ва баҳодиҳии татбиқи стратегияҳо ва барномаҳои миллӣ, соҳавӣ ва минтақавӣ такмил дода шуданд.</t>
  </si>
  <si>
    <t>Шумораи тайёр кардани кадрҳои роҳбарикунанда аз руи барномаҳои таълимии муосир, нафар</t>
  </si>
  <si>
    <t xml:space="preserve">UN WOMEN </t>
  </si>
  <si>
    <t>Механизм таҳия шудаст</t>
  </si>
  <si>
    <t>Индикаторҳои боздеҳ (output):                                                                        Шумораи марказҳои фаъолият дар формати Равзанаи ягона</t>
  </si>
  <si>
    <t>Системаи муомилоти ҳуҷҷатҳои электронӣ ва дастрасии дурдасти электронии шаҳрвандон ба хадамоти давлатӣ таъсис дода шудааст</t>
  </si>
  <si>
    <t>Индикаторҳои боздеҳ (output):          
Индекси пешгирии коррупсия (дар рейтинг)</t>
  </si>
  <si>
    <t>АНММК, ТЉШ, ВАО</t>
  </si>
  <si>
    <t xml:space="preserve">Индикаторҳои натиҷаҳои ниҳоӣ (outcome): 
Мавқеи Ҷумҳурии Тоҷикистон дар арзёбӣ  ва рейтингҳои байналмилалӣ, аз ҷумла:
рейтинги пардохтпазирии давлат, </t>
  </si>
  <si>
    <t>кишвар мавеи на камтар аз 35-умро ишқол мекунад</t>
  </si>
  <si>
    <t>Рейтинги байналмилалии хароҷоти давлатӣ ва ҳисоботи молиявӣ (PEFA)</t>
  </si>
  <si>
    <t>С</t>
  </si>
  <si>
    <t>С+</t>
  </si>
  <si>
    <t xml:space="preserve">қарзи давлатӣ ва қарзи кафолатдодашудаи давлатӣ нисбати маҷмӯи маҳсулоти дохилӣ паст гардидааст, бо% </t>
  </si>
  <si>
    <t xml:space="preserve">хизматрасонии қарзи беруна нисбати даромадҳои андозии буҷети давлатӣ паст гардидааст </t>
  </si>
  <si>
    <t xml:space="preserve">Методология таҳия карда шуд  </t>
  </si>
  <si>
    <t xml:space="preserve">ВМ, ВРИС </t>
  </si>
  <si>
    <t>Механизм таҳия карда шуд</t>
  </si>
  <si>
    <t>ВМ, КА</t>
  </si>
  <si>
    <t xml:space="preserve">Модели нав таҳия ва ҷорӣ карда шуд </t>
  </si>
  <si>
    <t>Низоми идоракунӣ таҳия карда шуд</t>
  </si>
  <si>
    <t>ВМ, ВРИС, КА, БУ</t>
  </si>
  <si>
    <t xml:space="preserve"> Роҳу усулҳои ҳисобкунӣ таҳия карда шуданд</t>
  </si>
  <si>
    <t>Хароҷоти маъмурии Кумитаи андози назди Ҳукумати Ҷумҳурии Тоҷикистон ҳангоми ҷамъоварии боҷи давлатӣ кам карда мешавад</t>
  </si>
  <si>
    <t xml:space="preserve">Технологияи иттилоотӣ ҷорӣ карда шуд </t>
  </si>
  <si>
    <t xml:space="preserve">            ВМ </t>
  </si>
  <si>
    <t xml:space="preserve"> Дастурҳои стандартӣ  таҳия ва тасдиқ карда шуданд </t>
  </si>
  <si>
    <t xml:space="preserve">Индикаторҳои  боздех (output):    
Рейтинги байналмилаллии (Индекси) шаффофияти буҷет (OBI), хол
</t>
  </si>
  <si>
    <t>Фоизи  иттилооти молиявӣ ва буҷетӣ, ки ба аҳолӣ дастрас аст</t>
  </si>
  <si>
    <t>Фоизи мақомоти давлатӣ, ки хулосаҳои назоратии, аз ҷониби мақомоти аудити мустақил анҷомдодашударо дар вебсайтҳои худ ҷойгир кардаанд</t>
  </si>
  <si>
    <t>Стандартҳои аудити мустақил ба стандартҳои байналмилалии аудити муассисаи олии аудитории ISSAI мувофиқ карда шуданд</t>
  </si>
  <si>
    <t>ВМ, ПҲ</t>
  </si>
  <si>
    <t>Таснифоти буҷетӣ ба стандартҳои Дастури омори молияи давлатӣ – 2014 мутобиқ гардонида шуд</t>
  </si>
  <si>
    <t>Тадбирҳои танзими гумрукӣ ва тарифӣ такмил дода шуданд_x000D_;
Тоҷикистон мақоми GSP + (низоми Умумии Тарафҳо +) ва низоми Бақайдгирии Содиротро (REX) ба даст овард "_x000D_</t>
  </si>
  <si>
    <t>Махзани ягона ташкил  карда шуд</t>
  </si>
  <si>
    <t>Дар шаҳрҳои бузурги кишвар паркҳои технологӣ ва бизнес-инкубаторҳо таъсис дода шуданд</t>
  </si>
  <si>
    <t>Озмоишгоҳҳо бо таҷҳизоти муосир муҷаҳҳаз гардиданд</t>
  </si>
  <si>
    <t>ВСТН, ХГ, ПСС, ТСт</t>
  </si>
  <si>
    <t>Нуқтаҳои махсус таъсис дода шуданд</t>
  </si>
  <si>
    <t xml:space="preserve">Лоиҳаҳо таҳия ва тасдиқ шудаанд </t>
  </si>
  <si>
    <t>ВСТН, ВРИС, КА, МИМҲД, КРМ</t>
  </si>
  <si>
    <t xml:space="preserve">Минтақаҳои муносиб интихоб шуданд </t>
  </si>
  <si>
    <t>Истеҳсолот ташкил карда шуд</t>
  </si>
  <si>
    <t>УМУМӢ бо млн. сомонӣ</t>
  </si>
  <si>
    <t>УМУМӢ, бо %</t>
  </si>
  <si>
    <t xml:space="preserve">ВК, АОПҶТ </t>
  </si>
  <si>
    <t>ВК,  ВРИС. АОПҶТ, НАНТ</t>
  </si>
  <si>
    <t>ВК, ВРИС, АОПҶТ, НАНТ</t>
  </si>
  <si>
    <t>ВК, АХҶ</t>
  </si>
  <si>
    <t>ВК, ВРИС, ВМ, НАНТ</t>
  </si>
  <si>
    <t>Барнома таҳия ва қабул гардид</t>
  </si>
  <si>
    <t xml:space="preserve">Нақшаи миёнамуҳлат таҳия карда шуд </t>
  </si>
  <si>
    <t>ВК, ВТҲИА, ВРИС ВМ</t>
  </si>
  <si>
    <t>ВТҲИА, ВК, ВРИС, ВМ, НАНТ</t>
  </si>
  <si>
    <t>Нақшаҳои идоракунии чарогоҳҳо омода карда шуданд</t>
  </si>
  <si>
    <t>Ҳавасмандгардонӣ дар дохили минтақаҳо таҳия ва тасдиқ шуданд</t>
  </si>
  <si>
    <t>Барои хушзоткунии чорво дар сатҳи минтақаҳо чораҳо таҳия карда шуданд</t>
  </si>
  <si>
    <t>ВК,  ТАСХН</t>
  </si>
  <si>
    <t>ВК, ТАСХН  КҲМЗ РТ</t>
  </si>
  <si>
    <t>FAO, WB, UNDP, JICA, ADB</t>
  </si>
  <si>
    <t xml:space="preserve">WB,UNDP </t>
  </si>
  <si>
    <t>FAO, WB,  ADB, IFAD</t>
  </si>
  <si>
    <t xml:space="preserve">WB, UNDP </t>
  </si>
  <si>
    <t>пахта</t>
  </si>
  <si>
    <t xml:space="preserve">КҲМЗ, ВК, НАНТ  </t>
  </si>
  <si>
    <t>ВК</t>
  </si>
  <si>
    <t>ВК, АБЗО, АОПҶТ</t>
  </si>
  <si>
    <t>Санади меъёрии дахлдор таҳия карда шуд</t>
  </si>
  <si>
    <t xml:space="preserve">2.Таҳияи методикаи ташаккули индикаторҳое, ки дар омори расмӣ нестанд ё ки ҳосилавӣ мебошанд </t>
  </si>
  <si>
    <t>Методикаи ташаккули индикаторҳо таҳия карда шуд</t>
  </si>
  <si>
    <t>АОПҶТ,ВРИС</t>
  </si>
  <si>
    <t>Шакли ҷамъоварии маълумотҳо таҳия шуд</t>
  </si>
  <si>
    <t>Шакли таҳияи ҳисобот омода карда шуд</t>
  </si>
  <si>
    <t>Регламенти гузаронидани мониторинг таҳия карда шуд</t>
  </si>
  <si>
    <t>Дастури методӣ таҳия карда шуд</t>
  </si>
  <si>
    <t>Регламенти гузаронидани арзёбӣ таҳия карда шуд</t>
  </si>
  <si>
    <t>Меъёрҳои арзёбӣ таҳи шуданд</t>
  </si>
  <si>
    <t>шумораи субъектҳои воқеӣ, алалхусус корхонаҳои хурду миёнаи инноватсионӣ ва содиротӣ, ки дар ду биржаи фондӣ ба кайд гирифта шудаанд, адад</t>
  </si>
  <si>
    <t>Таҷрибаи дигар давлатҳо ҷиҳати таъсис додани танзимкунандаи азими бахши молиявӣ омӯхта шуд</t>
  </si>
  <si>
    <t xml:space="preserve"> Феҳрист ташаккул дода шуд </t>
  </si>
  <si>
    <t xml:space="preserve">Индикаторҳои боздеҳ (output):
ҳаҷми пасандозҳои субъектҳои бозор дар ММД, бо фоиз </t>
  </si>
  <si>
    <t>Индикаторҳои боздеҳ (output): 
ҳаҷми қарздиҳии бонкӣ ба бахши воқеӣ, млрд. сомонӣ</t>
  </si>
  <si>
    <t xml:space="preserve">     ВМ, ВА   </t>
  </si>
  <si>
    <t>Индикаторҳои боздеҳ (output):                                                       Ҳиссаи ҷавононе, ки дар низоми ҳокимияти маҳаллӣ бо фаъолият фаро гирифта шудаанд</t>
  </si>
  <si>
    <t xml:space="preserve">Индикаторҳои боздеҳ (output):                                                         Ҳиссаи наврасон ва ҷавонони аз 10 то 24-сола, ки ба таҳсилоти иловагӣ фаро гирифта шудаанд,%                                                                                  </t>
  </si>
  <si>
    <t>Ҳиссаи наврасон ва ҷавонони (синни 15-24 сола) дар чорабиниҳои (мусобиқаҳо, олимпиадаҳо) самти илмӣ ва техникӣ, дар шумораи умумии ҷавонон</t>
  </si>
  <si>
    <t>Платформа таъсис дода шуд</t>
  </si>
  <si>
    <r>
      <rPr>
        <b/>
        <sz val="10"/>
        <rFont val="Times New Roman Tj"/>
        <family val="1"/>
        <charset val="204"/>
      </rPr>
      <t xml:space="preserve">Индикаторҳои боздеҳ (output): </t>
    </r>
    <r>
      <rPr>
        <sz val="10"/>
        <rFont val="Times New Roman Tj"/>
        <family val="1"/>
        <charset val="204"/>
      </rPr>
      <t xml:space="preserve">  
Шумораи тақсимкунандагони асосии маблағҳои буҷетӣ кам шудаанд, бо %</t>
    </r>
  </si>
  <si>
    <r>
      <t xml:space="preserve">Индикаторҳои боздеҳ (output):   даромадҳои андозӣ нисбати маҷмӯи маҳсулоти дохилї афзудааст, бо % 
</t>
    </r>
    <r>
      <rPr>
        <b/>
        <sz val="10"/>
        <color rgb="FFFF0000"/>
        <rFont val="Times New Roman Tj"/>
        <family val="1"/>
        <charset val="204"/>
      </rPr>
      <t xml:space="preserve"> </t>
    </r>
  </si>
  <si>
    <t>МОН</t>
  </si>
  <si>
    <t xml:space="preserve">Меъёрҳои (рамки) миллии дахлдор таҳия карда шуданд  </t>
  </si>
  <si>
    <t xml:space="preserve">USAID (таҳсилоти ибтидоӣ)  </t>
  </si>
  <si>
    <t>ВФ, ВА</t>
  </si>
  <si>
    <t xml:space="preserve">Индикаторҳои боздеҳ (output):                                                                     Шумораи стандартҳои таҳияшуда дар низоми фарҳанги кишвар, адад </t>
  </si>
  <si>
    <t xml:space="preserve">Бастаи тағйиру иловаҳо таҳия карда шуд  </t>
  </si>
  <si>
    <t xml:space="preserve">Консепсия таҳия карда шуд </t>
  </si>
  <si>
    <t>Барномаи таҳия карда шуд</t>
  </si>
  <si>
    <t xml:space="preserve">Ба фаъолияти мақомотҳои зикршуда самтҳои дахлдор ворид карда шуданд  </t>
  </si>
  <si>
    <t xml:space="preserve">ВФ, КҶВ, ККЗО, КТР </t>
  </si>
  <si>
    <t>№</t>
  </si>
  <si>
    <t>Таъсиси нуқтаҳои махсуси қабули металлҳои қиматбаҳо, ки дар конҳо дастӣ истихроҷ карда мешаванд</t>
  </si>
  <si>
    <t>Бунёди корхонаҳои истеҳсолӣ барои коркарди алюминийи аввалия ва ба даст овардани маҳсулоти тайёр_x000D_</t>
  </si>
  <si>
    <t>Гузаронидани арзёбии ҳолати моддию техникии соҳаи кишоварзӣ</t>
  </si>
  <si>
    <t>Қабули Стратегияи миллии оби Ҷумҳурии Тоҷикистон барои давраи то 2030</t>
  </si>
  <si>
    <t>Таъсиси Шӯрои миллии об дар назди Ҳукумати Ҷумҳурии Тоҷикистон</t>
  </si>
  <si>
    <t>Сохтмони НБО Роғун идома дода шавад</t>
  </si>
  <si>
    <t>Татбиқи лоиҳаи барқарорсозии низоми энергетикии Ҷумҳурии Тоҷикистон ба низоми энергетикии Осиёи Марказӣ</t>
  </si>
  <si>
    <t>Татбиқи лоиҳаи "сохтмони шабакаҳои барқии Ромит"</t>
  </si>
  <si>
    <t>Амалигардонии лоиҳаи ченкунии яклухти нерӯи барқ ​​(насби ҳисобкунакҳои муосири энергетикии барқ ​​дар ҳама нерӯгоҳҳо ва зеристгоҳҳо);</t>
  </si>
  <si>
    <t>Таҳияи талаботи меъёрӣ оид ба ҳамлу нақли бор ва мусофирон, ки ба стандартҳои байналмилалӣ ҷавобгӯ мебошанд</t>
  </si>
  <si>
    <t>Бозомӯзӣ ва такмили ихтисоси мутахассисон дар соҳаи сохтмон ва нигоҳдории роҳҳо</t>
  </si>
  <si>
    <t xml:space="preserve">Таъсиси низоми идоракунии долонҳои роҳ </t>
  </si>
  <si>
    <t>Таҳияи методологияи таҳияи ҳуҷҷатҳои стратегӣ дар сатҳи миллӣ (барои консепсияҳо, стратегияҳо, барномаҳо)</t>
  </si>
  <si>
    <t>Муҷаҳҳаз кардани толорҳои судҳо бо низоми видеоконфронс ва дастгоҳҳои сабти овоз</t>
  </si>
  <si>
    <t>Таҳияи феҳристи электронии  объектҳои сайёҳӣ</t>
  </si>
  <si>
    <t>Татбиқи принсипҳои баҳодиҳии стандарти экологӣ (БСЭ) ва идоракунии хавфи офатҳои табиӣ (ИХОТ) дар таҳияи барномаҳои стратегии соҳавӣ ва минтақавӣ</t>
  </si>
  <si>
    <t>Арзёбии имконияти озмоиши Методология ва Роҳнамо "Татбиқи буҷетикунонии гендерӣ дар Барномаи миёнамӯҳлати хароҷоти давлатии Ҷумҳурии Тоҷикистон ва Буҷети давлатии солонаи Ҷумҳурии Тоҷикистон" дар сатҳи ноҳия ва вазорати алоҳида</t>
  </si>
  <si>
    <t>Таҳия ва татбиқи тадбирҳои ташаккул_x000D_
ва рушди кластерҳои саноатӣ</t>
  </si>
  <si>
    <t>Таъсиси низоми фаврии пардохтнопазирии корхонаҳои соҳибкории хурду миёна барои роҳандозии механизмҳои таҷдиди муътадил ва камхарҷи қарз ва ё муфлисшавии чунин корхонаҳо</t>
  </si>
  <si>
    <t>Гузаронидани аудити мустақили санадҳои меъёрию ҳуқуқӣ марбут ба ТИК ва табодули рақамӣ</t>
  </si>
  <si>
    <t xml:space="preserve">Таҳияи барномаи чорабиниҳо оид ба ҷорӣ намудани стандартҳо ва методологияи эътирофшудаи байналмилалӣ дар раванди тартиб додани маълумоти зарурӣ барои омодасозии нишондиҳандаҳои ҲРУ, аз ҷумла оид ба нобаробарӣ_x000D_
</t>
  </si>
  <si>
    <t>Такмили заминаи ҳуқуқии меъёрӣ оид ба мусоидат ба баробарии гендерӣ</t>
  </si>
  <si>
    <t xml:space="preserve">Такмили заминаи ҳуқуқии ҳифзи ҳуқуқии кӯдакон мутобиқи муқаррароти Конвенсияи СММ оид ба ҳуқуқҳо_x000D_и
кӯдак ва дигар созишномаҳои байналмилалӣ </t>
  </si>
  <si>
    <t>Таҳияи модулҳо дар бораи равандҳои ташаккули миёнамӯҳлати рушди минтақавии рушд дар асоси пешгӯиҳои демографӣ, муттасилии афзалиятҳои миллӣ ва соҳавӣ</t>
  </si>
  <si>
    <t>Андешидани чорабиниҳо оид баланд бардоштани малакаҳои маркетингӣ ва тахассусии истеҳсолкунандагони соҳаи кишоварзӣ;</t>
  </si>
  <si>
    <t>Тоза кардани шабакаҳои мавҷудаи захбуру захкашхо</t>
  </si>
  <si>
    <t>Татбиқи Барномаи солимгардонии молиявии ҶСК "Барқи Тоҷик"</t>
  </si>
  <si>
    <t xml:space="preserve"> Хариди локомотивҳо</t>
  </si>
  <si>
    <t xml:space="preserve"> Навсозии таҷҳизоти ҳавопаймо </t>
  </si>
  <si>
    <t xml:space="preserve"> Омӯзиши таҷрибаи дигар давлатҳо ҷиҳати таъсис додани танзимкунандаи азими бахши молиявӣ</t>
  </si>
  <si>
    <t xml:space="preserve">Таъсиси Низоми давлатии дастгирии иттилоотӣ барои ифшои маълумоти ошкоро ва эътимоднок дар бораи гардиши коғазҳои қиматнок эмитентҳо.
</t>
  </si>
  <si>
    <t xml:space="preserve">Таҳияи Барномаи давлатии рушди содироти ҶТ барои солҳои 2021-2025 </t>
  </si>
  <si>
    <t xml:space="preserve"> Таҳияи механизмҳои низоми мунтазами омӯзиши тахассусии мутахассисон дар соҳаи савдои хориҷӣ дар заминаи ТИК </t>
  </si>
  <si>
    <t xml:space="preserve">Таъсиси низоми таҳқиқоти маркетингии бозорҳои хориҷӣ </t>
  </si>
  <si>
    <t>Таҳияи методологияи нави банақшагирии молияи давлатӣ</t>
  </si>
  <si>
    <t>Таъсиси  муколамаи самаранок, устувор ва доимӣ байни мақомоти давлатӣ, олимон ва ҷомеаи шаҳрвандӣ барои муҳокимаи лоиҳаҳои қонунҳо, ки бо ҷалби васеи аҳолӣ ва ҳамаи ҷонибҳои манфиатдор дар раванди меъёрэҷодкунӣ ва мушкилоти мавҷудаи ҳуқуқтатбиқнамоӣ таҳия мешаванд</t>
  </si>
  <si>
    <t xml:space="preserve"> Таъсиси портали ягонаи электронӣ дар Вазорати адлияи Ҷумҳурии Тоҷикистон барои ҷойгиркунии санадҳои қонунгузорӣ ва зерқонунӣ</t>
  </si>
  <si>
    <t xml:space="preserve"> Таҳия ва қабули Стратегияи рушди низоми  судии Ҷумҳурии Тоҷикистон барои солҳои 2021-2030, ки сатҳи сифатан нави фаъолият, кафолати ҳимояи боэътимоди ҳуқуқу озодиҳои шаҳрвандон, самаранокӣ ва адолати қарорҳои қабулнамудаи судро таъмин менамояд</t>
  </si>
  <si>
    <t xml:space="preserve"> Таъсиси бюрои ёрии ҳуқуқӣ дар ҳама шаҳру ноҳияҳои кишвар</t>
  </si>
  <si>
    <t xml:space="preserve"> Дар қонунгузорӣ пешбинӣ кардани асосҳои кам намудани синни никоҳӣ </t>
  </si>
  <si>
    <t xml:space="preserve"> Таҳияи харитаи роҳ барои ба даст овардани мақоми "А" аз ҷониби Ваколатдор оид ба ҳуқуқи инсон дар Ҷумҳурии Тоҷикистон тибқи принсипҳои Париж</t>
  </si>
  <si>
    <t xml:space="preserve"> Содда кардани низоми андози кишвар</t>
  </si>
  <si>
    <t xml:space="preserve"> Таҳияи маҷмӯи чораҳо оид ба ҳавасмандгардонии бахши хусусӣ барои ташкили корхонаҳои миёна ва калон, аз ҷумла ҷалби брендҳои машҳури ҷаҳонӣ барои истеҳсоли маҳсулоти саноати сабук ва хӯрокворӣ</t>
  </si>
  <si>
    <t xml:space="preserve"> Такмили низоми расонидани хидматҳои давлатӣ ба бахши хусусӣ тавассути татбиқи ТИК муосир</t>
  </si>
  <si>
    <t xml:space="preserve"> Ташкили сайтҳои муосири тиҷорӣ / технопаркҳо ва гузаронидани тренингҳо ва курсҳои такмили ихтисос барои соҳибкорони хоҳишманд;</t>
  </si>
  <si>
    <t xml:space="preserve"> Таҳияи барномаи рушди ШДБХ</t>
  </si>
  <si>
    <t xml:space="preserve"> Такмили низоми идоракунии корпоративӣ дар корхонаҳои давлатӣ</t>
  </si>
  <si>
    <t xml:space="preserve"> Рушди минбаъдаи захираҳои интернетии кишвар дар соҳаи ҳамкориҳои бахшҳои давлатию хусусӣ (аз ҷумла www.ppp.tj) ва дастрасӣ ба маълумоти зарурӣ ба ҳамаи ҷонибҳои манфиатдор</t>
  </si>
  <si>
    <t xml:space="preserve"> Арзёбии ҳолати кунунии табодули рақамӣ ва таҳияи як қатор тадбирҳо оид ба таҳкими заминаи меъёрию ҳуқуқии он  </t>
  </si>
  <si>
    <t xml:space="preserve"> Таъсиси марказҳои таълимии тайёр кардани кадрҳои баланихтисос ва ҳайати идоракунӣ барои пешбурди лоиҳаҳои рақамӣ</t>
  </si>
  <si>
    <t xml:space="preserve"> Оғози дастгирии иттилоотию фаҳмондадиҳӣ ва ҷойгиркунии табодули рақамӣ дар дохили кишвар ва сатҳи байналмилалӣ </t>
  </si>
  <si>
    <t xml:space="preserve"> Таҷдиди  шоҳроҳи каналҳои оптикии алоқа бо қобилияти гузарониши на камтар аз 10 Гбит / сония барои ҳар як маркази ноҳия  </t>
  </si>
  <si>
    <t xml:space="preserve"> Омӯзиши мутахассисони соҳа оид ба коркарди маълумотҳои барӯйхатгирии аҳолӣ ва манзил</t>
  </si>
  <si>
    <t xml:space="preserve"> Ташкили як маркази муҷаҳҳази муҷаҳҳаз (сахтафзор ва нармафзор) ва гузаронидани омӯзиши мувофиқ оид ба истифодаи бастаҳои оморӣ барои ИИД АИМЧТ</t>
  </si>
  <si>
    <t xml:space="preserve"> Такмил, таҳия ва тасдиқи санадҳои меъёрии ҳуқуқӣ оид ба ташаккули бозори меҳнат</t>
  </si>
  <si>
    <t xml:space="preserve"> Васеъ намудани бастаи имтиёзҳо (имтиёзҳои андоз, дастрасӣ ба сармоягузории давлатӣ) барои ҳавасмандгардонии шуғли истеҳсолӣ</t>
  </si>
  <si>
    <t xml:space="preserve"> Тақвияти нерӯи гурӯҳҳои мониторинги меҳнати кӯдакон дар назди Кумитаи иҷроия оид ба ҳуқуқи кӯдак</t>
  </si>
  <si>
    <t xml:space="preserve"> Таҳия ва қабули Консепсия / Нақшаи стратегии рушди низоми таҳсилоти касбӣ дар Ҷумҳурии Тоҷикистон</t>
  </si>
  <si>
    <t xml:space="preserve"> Таҳияи Стратегияи миллии муҳоҷирати меҳнатӣ то соли 2030</t>
  </si>
  <si>
    <t xml:space="preserve"> Таҳияи барномаҳо (дар асоси талаботҳои харитасозӣ) оид ба сохтмон ва таҷдиди муассисаҳои таълимии тамоми сатҳҳои таҳсилот</t>
  </si>
  <si>
    <t xml:space="preserve"> Таҳияи заминаи меъёрию ҳуқуқии танзими фаъолияти муассисаҳои таълимӣ</t>
  </si>
  <si>
    <t xml:space="preserve"> Мунтазам такмил додани низоми стандартҳои таълимии давлатӣ, барномаҳо ва маводҳо бо мақсади таъмини мутобиқати онҳо ба талаботи иқтисодиёти муосир ва стандартҳои байналмилалӣ бо назардошти дастовардҳои муосири педагогӣ</t>
  </si>
  <si>
    <t xml:space="preserve">  Муттаҳидсозии меъёрии стандартҳои фаъолияти касбии муаллимон ва роҳбарон, ки ба натиҷаҳои нави таълим нигаронида шудаанд</t>
  </si>
  <si>
    <t xml:space="preserve"> Таҳияи заминаи меъёрӣ ва институтсионалии баҳодиҳии сифати таълим</t>
  </si>
  <si>
    <t xml:space="preserve"> Таҳияи "Харитаи роҳ барои мониторинг" ҷараёнҳои молиявӣ ба соҳаи маориф ва самаранокии онҳо</t>
  </si>
  <si>
    <t xml:space="preserve">  Таҳия ва амалисозии маҷмӯи чорабиниҳо оид ба ҷамъоварии маълумоти боэътимод ва босифат  доир ба таҳсилот, бо назардошти нишондиҳандаҳои ХРУ, ки ба омори расмии умумӣ ворид карда шудаанд</t>
  </si>
  <si>
    <t xml:space="preserve"> Таҳия ва қабули маҷмӯи чорабиниҳо оид ба арзёбии миёнамӯҳлати эҳтиёҷот ва талаботи иқтисодиёт оид ба тайёр кардани мутахассисон дар асоси сенарияи дарозмуддати кишвар</t>
  </si>
  <si>
    <t xml:space="preserve"> Бознигарӣ, таҷдиди назар ва ҳамоҳангӣ бо вазорату идораҳои дахлдори санадҳои меъёрии ҳуқуқӣ, ки фаъолияти ҳама намудҳои шаклҳо ва барномаҳои алтернативии таҳсилоти томактабиро ба танзим медароранд.</t>
  </si>
  <si>
    <t xml:space="preserve"> Таҳияи платформаҳои рақамӣ барои донишҷӯён, муаллимону методистон ва кормандони Институти такмили ихтисос  оид ба таҳсилоти ибтидоӣ, таҳия ва истифодаи воситаҳои баҳодиҳии савод ва математика барои синфҳои 2-4 бо забонҳои тоҷикӣ ва русӣ.</t>
  </si>
  <si>
    <t xml:space="preserve"> Таҳия ва татбиқи Нақшаи стратегии рушди таълими касбӣ - техникӣ барои солҳои 2021-2025</t>
  </si>
  <si>
    <t xml:space="preserve"> Бознигарии заминаи меъёрии мавҷуда, ҷорӣ намудани меъёрҳо ва қоидаҳои нави ташкили раванди таълим дар донишгоҳҳои ҷумҳурӣ дар асоси низоми модулӣ</t>
  </si>
  <si>
    <t xml:space="preserve"> Таҳияи "харитаи роҳ" барои таҳкими заминаи илмии донишгоҳҳои пешрафтаи кишвар</t>
  </si>
  <si>
    <t xml:space="preserve"> Ташаккули  низоми  иштироки муассисаҳои илмӣ- тадкикотӣ  дар таҳияи барномаҳои соҳавӣ ва минтақавии рушд аз нигоҳи асосноккунии дурнамо</t>
  </si>
  <si>
    <t xml:space="preserve"> Таҳияи механизми низоми таълими касбии муттасили мутахассисони соҳаи тандурустӣ</t>
  </si>
  <si>
    <t xml:space="preserve"> Такмили заминаи ҳуқуқӣ ва ташкилӣ барои дастгирии пешниҳоди хизматрасонии  тиббӣ, аз ҷумла механизмҳои андоз, таъмини дастрасии онҳо ба инфрасохтор</t>
  </si>
  <si>
    <t xml:space="preserve"> Таҳияи нақшаи миёнамӯҳлати сохтмон, таҷдид ва васеъ кардани инфрасохтор дар соҳаи тандурустӣ дар доираи лоиҳаҳои ШДБХ (шарикии давлат ва бахши хусусӣ)</t>
  </si>
  <si>
    <t xml:space="preserve"> Таҳияи Барномаи давлатии рушди саноати дорусозии Ҷумҳурии Точикистон барои давраи 2021-2025</t>
  </si>
  <si>
    <t xml:space="preserve"> Таҳияи санадҳои меъёрии ҳуқуқии Қонуни Ҷумҳурии Тоҷикистон "Дар бораи таъмини аҳолӣ бо маҳсулоти ғанишудаи ғизоӣ", дохил намудани иловаҳои оҳан, кислотаи фолий ва витамини В 12 ва руҳ</t>
  </si>
  <si>
    <t xml:space="preserve"> Таҳияи нақшаи ҳамаҷонибаи пешгирии бемориҳои сироятӣ (ВНМО / БПНМ, сил ва гепатити вирусӣ, вируси нави COVID-19)</t>
  </si>
  <si>
    <t xml:space="preserve"> Таҳияи ҳуҷҷатҳои меъёрӣ барои муоинаи ҳатмии тиббӣ бо диққати махсус ба гурӯҳи одамони аз 50-сола боло</t>
  </si>
  <si>
    <t xml:space="preserve"> Сохтмони иншооти КАТ дар асоси дастгирии рушди механизми шарикии давлат ва бахши хусусӣ</t>
  </si>
  <si>
    <t xml:space="preserve"> Нақшаи рушди ёрии махсуси тиббӣ бо дарназардошти эҳтиёҷоти минтақаҳо, аз ҷумла бо таҷҳизоти муосир ва такмили ихтисоси мутахассисон таҳия карда шавад</t>
  </si>
  <si>
    <t>Таҳияи маводи омӯзишӣ ва иттилоотӣ оид ба татбиқи "Барномаи миллии коммуникатсионӣ дар 1000 рӯзи аввали ҳаёти кӯдак" дар сатҳи КАТ ва сатҳи ҷомеа</t>
  </si>
  <si>
    <t xml:space="preserve"> Таҳияи бастаи ҳуҷҷатҳо барои таъмини фаъолияти пурраи марказҳои перинаталӣ</t>
  </si>
  <si>
    <t xml:space="preserve"> Таҳияи "Харитаи роҳ" барои бозори хадамоти суғуртаи тиббӣ</t>
  </si>
  <si>
    <t xml:space="preserve"> Таҳияи механизмҳои пардохти хизматрасонии гаронарзиши тиббӣ дар сатҳи сеюм</t>
  </si>
  <si>
    <t xml:space="preserve"> Таҳияи лоиҳаҳои санадҳои меъёрии ҳуқуқӣ, ки ба санадҳои меъёрии ҳуқуқии амалкунандаи танзимкунандаи низоми ҳифзи иҷтимоӣ, аз ҷумла вобаста ба рушди ҳамкориҳои бахшҳои давлативу хусусӣ тағйиру иловаҳои мувофиқро пешбинӣ мекунанд </t>
  </si>
  <si>
    <t xml:space="preserve">Таҳия ва қабули Барномаи давлатии омоданамоӣ ва бозомӯзии кадрҳо, ҷалб ва қабули мутахассисон, хатмкунандагон аз рӯи ихтисос барои кор дар муассисаҳои низоми ҳифзи иҷтимоии Ҷумҳурии Тоҷикистон                                        </t>
  </si>
  <si>
    <t xml:space="preserve">Таҳияи шаклҳои ҳисоботӣ дар самти омодагӣ ба гузариш ба буҷетикунонии  барномавии низоми ҳифзи иҷтимоӣ                                         </t>
  </si>
  <si>
    <t xml:space="preserve">Таҳия ва қабули Консепсияи дарозмуддати ислоҳоти низоми таъминоти нафақа              </t>
  </si>
  <si>
    <t xml:space="preserve"> Даровардани тағирот ба санадҳои меъёрии ҳуқуқӣ бо мақсади афзоиши фарогирӣ ва рушди раванди додани кумакпулӣ барои ҳомиладорӣ ва таваллуд, нигоҳубини кӯдак                                           </t>
  </si>
  <si>
    <t xml:space="preserve"> Таҳия ва қабули барномаҳои мақсадноки минтақавӣ, ки низоми ҳавасмандгардонии иҷтимоӣ, мусоидат ба шуғл, таъминоти нафақа, таҳсилоти доимӣ ва кӯмаки иҷтимоиро дар бар мегирад (ҳамоҳангсозии мутақобилаи чораҳо оид ба баланд бардоштани сатҳи дастрасии таҳсилот, шуғл, тандурустӣ ва ҳифзи иҷтимоӣ ба табақаҳои камбизоати аҳолӣ)                                           </t>
  </si>
  <si>
    <t xml:space="preserve">Таҳия ва қабули Барномаи давлатӣ оид ба масъалаҳои пиршавӣ ва стандартҳои ҳадди ақали дастгирии мақсадноки иҷтимоии шаҳрвандони пиронсол                                                       </t>
  </si>
  <si>
    <t xml:space="preserve">Таҳия ва татбиқи Стандартҳои барвақт ошкор намудан ва пешгирии ҳолатҳои нави маъюбии кӯдак ва нуқсонҳои модарзодӣ                                                   </t>
  </si>
  <si>
    <t xml:space="preserve">Навсозии низоми стандартҳои дастгирии ғайримолиявии гурӯҳҳои осебпазири аҳолӣ (таъминот бо манзил, доруворӣ, нақлиёт, ғизо)                                                      </t>
  </si>
  <si>
    <t xml:space="preserve"> Тайёр намудани бастаи тағйироту иловаҳо ба СМҲ оид ба фароҳам овардани шароит ҷиҳати таҷдиди минбаъдаи низоми фарҳанг </t>
  </si>
  <si>
    <t xml:space="preserve"> Татбиқи талаботи тахассусӣ ба кормандони низоми фарҳанг, бозомӯзӣ, такмили ихтисоси онҳо</t>
  </si>
  <si>
    <t xml:space="preserve"> Маҷмӯи тадбирҳо оид ба рушди механизми шарикии давлат ва бахши хусусӣ дар низоми фарҳангии кишвар</t>
  </si>
  <si>
    <t xml:space="preserve"> Таҳияи харитаи роҳ оид ба ҷорӣ намудани технологияҳои рақамӣ ба низоми фарҳангии кишвар</t>
  </si>
  <si>
    <t xml:space="preserve"> Гузаронидани озмунҳои ҷумҳуриявӣ барои сарояндагон - дар асбобҳои мусиқии халқӣ, рақси миллӣ, шашмақом ва фалак (дар ду сол як маротиба)</t>
  </si>
  <si>
    <t xml:space="preserve"> Таҳия ва татбиқи барномаҳо барои иштироки намоишномаҳои театрии ватанӣ ва истеҳсоли филмҳо дар фестивалҳои байналмилалӣ</t>
  </si>
  <si>
    <t xml:space="preserve"> Таҳияи "харитаи роҳ" барои эҷод, санҷиш ва татбиқи модулҳои муосир ва шаклҳои интерактивии таълим (аз ҷумла омӯзиши лоиҳавӣ) дар низоми таҳсилоти ибтидоӣ, миёна ва олии касбии технологӣ</t>
  </si>
  <si>
    <t xml:space="preserve"> Такмили стандартҳои тахассусии касбҳо бо назардошти тағирот дар ҷои кор бо ҷалби ҷонибҳои манфиатдор (ассотсиатсияҳои соҳибкорӣ, ташкилотҳои машваратӣ ва илмӣ)</t>
  </si>
  <si>
    <t xml:space="preserve"> Таҳияи механизмҳои ҷалби ташкилотҳои ғайридавлатӣ, ҳуқуқи инсон, занон ва ҷавонон барои иштирок дар  пешбурди сиёсати солимии репродуктивӣ ва равандҳои қонунгузорӣ ва барномавӣ</t>
  </si>
  <si>
    <t xml:space="preserve"> Ташкили маркази ягонаи ҳамоҳангсозӣ оид ба кумак ба наврасону ҷавонон, ки дар вазъияти бӯҳронӣ (бо воҳидҳо дар марказҳои минтақавии кишвар)</t>
  </si>
  <si>
    <t xml:space="preserve"> Тақвияти иқтидори марказҳои таълими технологияҳои иттилоотӣ дар минтақаҳои кишвар</t>
  </si>
  <si>
    <t xml:space="preserve"> Таҳия ва тасдиқ дар ҳар як шаҳр ва ноҳия барномаҳо доир ба  самтҳои афзалиятноки сиёсати ҷавонон</t>
  </si>
  <si>
    <t xml:space="preserve"> Гузаронидани маҷмӯи чорабиниҳо оид ба ҳавасмандгардонии ташаккули платформаҳои минтақавӣ оид ба афзоиши ҷалби ҷавонон ба низоми худидоракунии маҳаллӣ, мусоидат дар таҳкими шабакаҳои марказҳои ҷавонон дар сатҳи шаҳру ноҳияҳо ва ҷамоатҳо</t>
  </si>
  <si>
    <t xml:space="preserve"> Таҳияи Низомнома дар бораи додани имтиёзҳо ҳангоми ташриф овардани наврасон ва ҷавонон ба театрҳо, осорхонаҳо, намоишгоҳҳо, фестивалҳо ва дигар чорабиниҳои муассисаҳои фарҳангӣ ва санъат</t>
  </si>
  <si>
    <t xml:space="preserve"> Таҳияи санадҳои меъёрии ҳуқуқӣ, ки ба рушди тарбияи ҷисмонӣ ва варзиш нигаронида шудаанд</t>
  </si>
  <si>
    <t xml:space="preserve"> Таҳияи нақшаи коммуникатсионӣ доир ба огоҳ кардани мардум оид ба масъалаҳои солимӣ ва бехатарии сайёҳӣ</t>
  </si>
  <si>
    <t xml:space="preserve"> Таҳияи нақшаи сохтмони иншооти нав ва таҷдиди иншооти мавҷудаи буду бош ва муассисаҳои хӯроки умумӣ, обтаъминкунӣ ва бехдош, иншоотҳои нақлиётӣ ва логистикӣ, муассисаҳои фарҳангию варзишӣ, иншооти намоишии сайёҳӣ</t>
  </si>
  <si>
    <t xml:space="preserve"> Таҳия ва амалисозии маҷмӯи чорабиниҳо оид ба рушди хадамоти иттилоотии бисёрзабона барои кӯмак ба сайёҳон</t>
  </si>
  <si>
    <t xml:space="preserve"> Таҳияи кадастри захираҳои  сайёхии  Ҷумҳурии Тоҷикистон</t>
  </si>
  <si>
    <t xml:space="preserve"> Татбиқи маҷмӯи чорабиниҳо оид ба татбиқи стратегияи таблиғи маҳсулоти сайёхии миллӣ, ки асосан ба бозорҳои асосии сайёҳӣ равона карда шудаанд</t>
  </si>
  <si>
    <t xml:space="preserve"> Таҳияи барномаи ҷавонон "Сайёҳат дар Тоҷикистон"</t>
  </si>
  <si>
    <t xml:space="preserve"> Таҳияи Кодекси нави манзили Ҷумҳурии Тоҷикистон</t>
  </si>
  <si>
    <t xml:space="preserve"> Сохтмони иншооти иҷтимоӣ ва инфрасохтори муҳандисию коммуникатсионӣ дар худуди заминхои барои сохтмони манзил чудогардида</t>
  </si>
  <si>
    <t xml:space="preserve"> Қабули Барномаи рушди хоҷагии манзилию коммуналии ҶТ барои давраи 2021-2025</t>
  </si>
  <si>
    <t xml:space="preserve"> Таҳияи тарифҳо, ки хароҷоти корхонаҳои хизматрасониро пурра мепӯшонанд_x000D_
</t>
  </si>
  <si>
    <t xml:space="preserve"> Мукамалсозии нақшаҳои генералӣ шахр ва шахракхо оиди бунёди минтакахои сабз</t>
  </si>
  <si>
    <t xml:space="preserve"> Таъсиси ширкатҳои минтақавии идоракунии об</t>
  </si>
  <si>
    <t xml:space="preserve"> Таҳияи барномаи таъмини аҳолии ҶТ бо оби тоза ва тозаи нӯшокӣ барои давраи 2021-2030</t>
  </si>
  <si>
    <t xml:space="preserve"> Қабул намудани Кодекси экологии ҶумҳурииТоҷикистон</t>
  </si>
  <si>
    <t xml:space="preserve">  Таҳияи барномаҳои таълимӣ, ҷорӣ намудани усулҳои инноватсионии таълим ва арзёбии пешрафт дар ҷараёни такмили ихтисоси мутахасисони сохторҳои ваколатдор, хизматчиёни давлатӣ оид ба мутобиқшавӣ ба тағирёбии иқлим ва идоракуни хавфи офатҳои табиӣ;                                                                   </t>
  </si>
  <si>
    <t xml:space="preserve"> Беҳтар кардани эконизом ва хидматрасониҳои эконизомвӣ барои ҷомеаҳои деҳот ҷиҳати мутобиқшавӣ ба тағирёбии иқлим</t>
  </si>
  <si>
    <t xml:space="preserve"> Таҳияи санадҳои меъёрии ҳуқуқӣ ҷиҳати тақвияти нақши Платформаи миллӣ дар самти ҳамоҳангсозии чораҳои коҳиши хавф, ки аз ҷониби мақомоти давлатӣ дар якҷоягӣ бо ҷомеаи ҷаҳонӣ амалӣ карда мешавад.
</t>
  </si>
  <si>
    <t xml:space="preserve"> Мустаҳкам намудани заминаи моддию техникии Кумитаи ҳолатҳои фавқулодда ва мудофиаи гражданӣ: сохтмони бинои таълимии Кумитаи ҳолатҳои фавқулодда ва мудофиаи гражданӣ ва биноҳои ёрирасони дахлдор.</t>
  </si>
  <si>
    <t xml:space="preserve"> Таъсиси воҳидҳои гурӯҳҳои садамавию наҷотбахшии КҲФ МГ дар Душанбе, Хуҷанд, Қӯрғонтеппа, Кӯлоб, Хоруғ ва минтақаи Рашт.</t>
  </si>
  <si>
    <t xml:space="preserve"> Таҷдиди низоми мавҷудаи омодагӣ ва вокуниш дар ҳама сатҳҳо, ки  хавфи офатҳои табиӣ ба онҳо таҳдид менамояд: ба истифода додани хатти фаврии КҲФМГ "112".</t>
  </si>
  <si>
    <t xml:space="preserve"> Таҳияи маҷмӯи меъёрҳо барои арзёбии роҳати нуқтаҳои аҳолинишин</t>
  </si>
  <si>
    <t xml:space="preserve">Тасдиқи маҷмӯи индикаторҳои мониторинг  аз рӯи мақомоти давлатии масъул вобаста ба сатҳҳо (раванд, натиҷа, таъсир) ва муҳлати  пешниҳоди онҳо 
</t>
  </si>
  <si>
    <t xml:space="preserve"> Такмили сиёсати андоз_x000D_
бо мақсади ҳавасмандгардонии фаъолияти сармоягузорӣ_x000D_
</t>
  </si>
  <si>
    <t>Модернизатсияи корхонаҳо, аз ҷумла корхонаҳои бекорхобида, гузаштан ба технологияҳои каммасраф ва экологӣ_x000D_</t>
  </si>
  <si>
    <t xml:space="preserve"> Муҷаҳҳаз намудани озмоишгоҳҳо бо таҷҳизоти муосир барои ташхиси маҳсулоти саноатӣ</t>
  </si>
  <si>
    <t xml:space="preserve"> Ташкили  истеҳсолот ҷиҳати баланд бардоштани дараҷаи коркарди ашёи хоми конҳои истихроҷи маъдан, дар навбатаи аввал металҳои ранга ва то истеҳсоли метали холис </t>
  </si>
  <si>
    <t>Таҳияи барномаи миёнамуҳлат то давраи соли 2025 оид ба ҳамоҳангсозии байниидоравии тақвияти асосҳои институтсионалии рушди соҳаи кишоварзӣ</t>
  </si>
  <si>
    <t xml:space="preserve"> Таҳияи барномаи давлатии механизатсиякунонии соҳаи кишоварзӣ барои солҳои 2021-2025</t>
  </si>
  <si>
    <t xml:space="preserve"> Таҳияи модулҳои техникии васеъсамт оид ба омӯзиши деҳқонон/фермерҳо;</t>
  </si>
  <si>
    <t xml:space="preserve"> Таъсиси ташкилотҳои ҳавзавии дарёҳо, баланд бардоштани иқтидор, таъминоти таҷҳизоти техникӣ ва маблағгузории доимии онҳо аз ҳисоби буҷети давлатӣ</t>
  </si>
  <si>
    <t xml:space="preserve"> Таҷдид, барқарорсозии шабакаҳо ва иншооти обрасонӣ</t>
  </si>
  <si>
    <t xml:space="preserve"> Сохтмони НБО Себзор</t>
  </si>
  <si>
    <t xml:space="preserve"> Татбиқи лоиҳаи минтақавии интиқоли нерӯи барқ ​​аз Осиёи Марказӣ ба Осиёи Ҷанубӣ CASA-1000</t>
  </si>
  <si>
    <t xml:space="preserve"> Татбиқи Барномаи дастгирии ҷомеа</t>
  </si>
  <si>
    <t xml:space="preserve"> Татбиқи лоиҳаи низоми биллингӣ дар шаҳрҳои Душанбе, Панҷакент, Истаравшан, Исфара, Конибодом, Бӯстон, Данғара, Кӯлоб ва Бохтар</t>
  </si>
  <si>
    <t xml:space="preserve"> Ҳуҷҷатҳои меъёрии таҳия ва тасдиқшуда, ки фаъолияти самараноки танзимгарро таъмин мекунанд</t>
  </si>
  <si>
    <t>Таҷдиди роҳи мошингарди Гулистон-Фархор-Панҷ ва Дӯстӣ</t>
  </si>
  <si>
    <t>Эҷоди роҳи автомобилгарди Тоҷикистон - Покистон тавассути Афғонистон</t>
  </si>
  <si>
    <t xml:space="preserve"> Сохтмони иншооти инфрасохтори канори роҳ бо мақсади беҳтар намудани хизматрасонии нақлиёт</t>
  </si>
  <si>
    <t>Барқарорсозии роҳи Душанбе-Бохтар</t>
  </si>
  <si>
    <t>Барқарорсозии роҳи Қӯрғонтеппа-Данғара-Кӯлоб</t>
  </si>
  <si>
    <t xml:space="preserve">Ҷорӣ кардани стандартҳои байналмилалии мурофиаи адолатноки судӣ дар низоми судӣ </t>
  </si>
  <si>
    <t xml:space="preserve"> Таҳияи барномаи ташкили чорабиниҳои байналмилалӣ ва маҳаллӣ доир ба рушди сайёхӣ, инчунин муайян кардани санаи чорабиниҳо бо назардошти омилҳои мавсимӣ</t>
  </si>
  <si>
    <t xml:space="preserve"> Таҳия ва пешбурди барномаҳои омӯзиш ва бозомӯзӣ барои заноне, ки пас аз танаффуси дароз ба бозори меҳнат бармегарданд</t>
  </si>
  <si>
    <t>Сохтмони хати дуввум дар фурудгоҳи байналмилалии ш. Душанбе</t>
  </si>
  <si>
    <t>Тақвият бахшидани потенсиал ва захираҳои Корхонаи воҳиди давлатии Бонки саноатии содиротии Тоҷикистон "Саноатсодиротбонк"</t>
  </si>
  <si>
    <t xml:space="preserve">Таҳкими заминаи моддию техникии озмоишгоҳҳои баҳодиҳии сифати молҳои воридотӣ тавассути долонҳои сабз </t>
  </si>
  <si>
    <t xml:space="preserve">Ҷорӣ намудани Низоми "Иштирокчии боэътимоди фаъолияти иқтисоди хориҷӣ" </t>
  </si>
  <si>
    <t>Таҳияи пешниҳодот  оид ба ихтисори вазифаҳои такроршавада дар идораи давлатӣ, бахусус оид ба санҷиши субъектҳои соҳибкорӣ</t>
  </si>
  <si>
    <t>Таҳия ва татбиқи барномаҳои инноватсионии омӯзиш ва бозомӯзии хизматчиёни давлатӣ дар идоракунии давлатӣ.</t>
  </si>
  <si>
    <t>Таъсиси марказҳои хизматрасонии давлатӣ аз рӯи принсипи "Равзанаи ягона"</t>
  </si>
  <si>
    <t xml:space="preserve">Таҳияи механизми дастрасӣ  ба махзани электронии маълумот аз рӯи сарчашмаҳои андозӣ ва ғайриандозӣ  </t>
  </si>
  <si>
    <t>Таҳияи механизми танзими фаъолияти  тақсимкунандаи асосии маблағҳои буҷетӣ, инчунин бознигарии вазифа ва ваколатҳои онҳо</t>
  </si>
  <si>
    <t>Мутобиқ намудани стандартҳои аудити мустақил дар кишвар ба стандартҳои байналмилалии аудити ISSAI</t>
  </si>
  <si>
    <t>Ҷорӣ намудани усули таҳлили гендерӣ дар қонунгузорӣ, инчунин механизми ба инобат  гирифтани ниёзи шахсони имконияташон маҳдуд дар раванди меъёрэҷодкунӣ</t>
  </si>
  <si>
    <t>Таъсиси марказҳои ғайридавлатии ёрии ҳуқуқии ройгон аз ҷониби иттиҳодияҳои ҷамъиятӣ</t>
  </si>
  <si>
    <t>Татбиқи низоми рейтингии фазои сармоягузорӣ ва соҳибкорӣ дар сатҳи миллӣ ва минтақавӣ;</t>
  </si>
  <si>
    <t>Ҷорӣ намудани технологияҳои инноватсионӣ ба низоми иттилоотии идоракунии кӯмаки беруна</t>
  </si>
  <si>
    <t>Таҳияи чораҳо оид ба ташаккули низоми хеджиркунӣ</t>
  </si>
  <si>
    <t>Таъсиси порталҳои онлайнӣ барои таълими тиҷоратӣ барои баланд бардоштани саводнокии соҳибкорӣ ва рушди малакаҳои банақшагирии тиҷорат;</t>
  </si>
  <si>
    <t>Таҳияи феҳристи ягонаи лоиҳаҳои ШДБХ</t>
  </si>
  <si>
    <t>Мустаҳкам намудани заминаи моддию техникии Муассисаи давлатии Маркази татбиқи лоиҳаҳои ШДБХ</t>
  </si>
  <si>
    <t>Ташкили форумҳо, мизҳои мудаввар ва ярмаркаҳо барои ҷалб ва пешниҳод намудани лоиҳаҳои ШДБХ ва барқарор намудани муносибатҳо бо сармоягузорони хусусии манфиатдор</t>
  </si>
  <si>
    <t xml:space="preserve">Ҷорӣ намудани низомҳои пешқадам барои тайёр намудани кадрҳои баландихтисос  дар сатҳи макотиби олӣ, муассисаҳои давлатӣ ва  корхонаҳо </t>
  </si>
  <si>
    <t xml:space="preserve">Гузаронидани корҳои фаҳмондадиҳӣ  дар байни аҳолии ҷумҳурӣ ва ҷалби шарикони тавонманд  ва сармоягузорон дар раванди ташкил ва муҳокимаи васеъи Барномаи миёнамӯҳлати рушди иқтисоди рақамии Ҷумҳурии Тоҷикистон; </t>
  </si>
  <si>
    <t>Таҳия / мутобиқсозии нармафзор барои паҳн кардани маълумот</t>
  </si>
  <si>
    <t>Омӯзиши мутахассисон оид ба истифодаи ГМС, нармафзори оморӣ ва усулҳои таҳлили маълумот.</t>
  </si>
  <si>
    <t>Таҳияи барномаҳои мусоидат ба шуғл, ки ба ҳалли мушкилоти занон ва ҷавонон, инчунин маъюбон равона  шудаанд,</t>
  </si>
  <si>
    <t>Таъсиси низоми ҳамкории устувори таълими касбӣ ва низоми бозори меҳнат</t>
  </si>
  <si>
    <t>Таҳия ва татбиқи низоми электронии иттилоотии ҳамкории байниидоравӣ дар доираи низоми миллии муҳоҷирати меҳнатӣ дар хориҷа.</t>
  </si>
  <si>
    <t xml:space="preserve"> Сохтмон ва таҷдиди муассисаҳои таълимӣ дар ҳама сатҳҳои таҳсилот дар асоси харитасозӣ</t>
  </si>
  <si>
    <t>Таҳия ва қабули "харитаи роҳ" барои  ҷорӣ намудани технологияҳои рақамӣ дар муассисаҳои таълимӣ, аз ҷумла дар заминаи ШБДХ</t>
  </si>
  <si>
    <t>Таҳия ва қабули Консепсияи таҳсилоти фарогир</t>
  </si>
  <si>
    <t>Таҳияи маҷмӯи чорабиниҳо оид ба таҳкими заминаи моддию техникӣ ва кадрии низоми омодасозӣ ва бозомӯзии муаллимон бо назардошти рушди усулҳои муосири таълими амалӣ, технологияҳои рақамӣ, салоҳияти педагогӣ</t>
  </si>
  <si>
    <t>Таҳияи Консепсияи Миллии Арзёбӣ (ташаккули арзёбӣ ва арзёбии Омӯзиш. EGRA ва EGMA, низоми  баҳогузорӣ)</t>
  </si>
  <si>
    <t>Гузаронидани арзёбии самаранокии истифодаи маблағҳои буҷетӣ барои муайян намудани имкониятҳои оптимизатсияи хароҷоти давлатӣ ба соҳаи маориф бо истифода аз имконоти имконпазири дохилӣ</t>
  </si>
  <si>
    <t>Таҳия ва татбиқи низоми  такмили ихтисоси кормандони соҳаи маориф, ки бо ҷамъоварӣ, таҳлил ва истифодаи маълумот барои қабули қарор машгуланд</t>
  </si>
  <si>
    <t>Таҳия ва қабули Консепсияи ташкили кластерҳои таълимӣ дар Ҷумҳурии Тоҷикистон</t>
  </si>
  <si>
    <t>Таҳияи маҷмӯи чорабиниҳо оид ба баланд бардоштани савияи дониши волидайн оид ба рушди фарзандон, баланд бардоштани сатҳи дониш дар синфҳои ибтидоӣ ва ҷалб намудани онҳо ба корҳои беруназсинфӣ, аз ҷумла ҳуқуқ ва ниёзҳои кӯдакони дорои эҳтиёҷоти махсуси таҳсилотӣ ва алалхусус кӯдакони имконияташон маҳдуд.</t>
  </si>
  <si>
    <t>Навсозӣ ва татбиқи миллии платформаи  Бозомузии дастрас</t>
  </si>
  <si>
    <t xml:space="preserve">Таҳияи "Харитаи роҳ" барои ҷорӣ намудани модели таълими дуалӣ ( бо самтгирӣ ба амлия) </t>
  </si>
  <si>
    <t xml:space="preserve"> Таҳияи шаклҳои ҳисоботӣ оид ба маблағгузории барномавии таҳқиқоти бунёдӣ ва амалӣ бо арзёбии натичанокӣ ва самаранокӣ</t>
  </si>
  <si>
    <t>Мустаҳкамкунии бахшҳои иттилоотӣ ва таҳлилии Академияи Миллии илмҳо дар самти тақвияти ҳамкориҳои байниидоравии байни технопаркҳо, минтақаҳои озоди иқтисодӣ, минтақаҳои саноатӣ ва муассисаҳои илмӣ</t>
  </si>
  <si>
    <t>Таҳияи "Барномаи тайёр кардани кадрҳои тиббӣ" то соли 2030</t>
  </si>
  <si>
    <t>Таҳияи стандартҳои клиникӣ, протоколҳо оид ба пешгирӣ, ташхис, табобати беморӣ ва барқарорсозии  саломатии беморон, барои татбиқи барномаи суғуртаи ҳатмӣ.</t>
  </si>
  <si>
    <t>Таҳияи нақшаи ягонаи дарозмуддати рушди инфрасохтор дар заминаи минтақаҳо ва сатҳҳои ёрии тиббӣ</t>
  </si>
  <si>
    <t>Такмил ва таҳкими заминаи моддию техникии лабораторияҳо барои назорати сифати доруҳо</t>
  </si>
  <si>
    <t>Таҳияи "Нақшаи бисёрсоҳавии беҳтар намудани ғизо"</t>
  </si>
  <si>
    <t>Таҳияи феҳристи гурӯҳҳои хатарноки одамон бо мақсади таъмини маҷмӯи чораҳои пешгирикунанда</t>
  </si>
  <si>
    <t>Таъмини кадрҳои тиббӣ барои муассисаҳои томактабӣ ва мактабӣ</t>
  </si>
  <si>
    <t>Сохтмони муассисаҳои тиббии деҳот, бо таҷҳизоти муосири озмоишгоҳӣ ва ташхисӣ таъмин намудани онҳо</t>
  </si>
  <si>
    <t>Ташкили марказҳои барқарорсозӣ ё шӯъбаи кудакони имконияташон маҳдуд дар муассисаҳои махсус</t>
  </si>
  <si>
    <t>Таҳияи механизми таъмини такмили низоми ёрии доимии тиббӣ дар сатҳи беморхонаҳо бо мақсади пурзӯр намудани хизматрасонӣ барои эҳёи навзод ва ёрии тиббии тахассусӣ барои кӯдакони навзод</t>
  </si>
  <si>
    <t>Муайян кардани катҳои таваллудхона дар сатҳи КАТС дар ноҳияҳои дурдасти кӯҳистон</t>
  </si>
  <si>
    <t>Лоиҳаи рушди барвақтии кӯдакӣ барои бунёди сармояи инсонӣ дар Тоҷикистон, гранти БҶ</t>
  </si>
  <si>
    <t xml:space="preserve">Таҳияи низомнома оид ба тартиби мониторинг ва баҳодиҳии татбиқи ислоҳоти сохторӣ ва институтсионалӣ дар низоми ҳифзи иҷтимоӣ                     </t>
  </si>
  <si>
    <t>Гузаронидани арзёбии мониторингии самаранокии курсҳои омӯзишӣ ва бозомӯзии бекорон, курсҳои марказҳои таълими калонсолон</t>
  </si>
  <si>
    <t xml:space="preserve">Таҳияи маҷмӯи чорабиниҳо оид ба таҳкими заминаи моддию техникӣ ва кадрии шабакаи муассисаҳо ва хадамотҳое, ки ба пиронсолон хизматрасониҳои ҳаётан муҳими иҷтимоӣ мерасонанд (марказҳои геронтологӣ, хонаҳои будубоши муваққатӣ, хадамоти сайёри иҷтимоӣ, беморхонаҳои кӯмаки тиббию иҷтимоӣ, клубҳо барои шахсони калонсол)                                                           </t>
  </si>
  <si>
    <t>Такмили усулҳо ва механизмҳои муайян кардани маъюбӣ мутобиқи меъёрҳо ва стандартҳои байналмилалӣ</t>
  </si>
  <si>
    <t xml:space="preserve">Дохил намудани масъалаҳои ҳамоҳангсозии байниидоравӣ оид ба дастгирии ғайримолиявии гурӯҳҳои осебпазири аҳолӣ ба стратегияи рушди маориф, тандурустӣ, сохтмони манзил                                                            </t>
  </si>
  <si>
    <t>Татбиқи маҷмӯи чорабиниҳо оид ба таҳкими моддию техникӣ, методӣ ва кадрии низоми тайёр ва такмили ихтисоси мутахассисони соҳаи фарҳанг, ташкили инкубаторҳои бадеӣ</t>
  </si>
  <si>
    <t>Таҳияи Низомнома дар бораи оптимизатсияи механизмҳои грантӣ барои дастгирии гурӯҳҳои эҷодии ҷавонон, истеъдодҳои ҷавон</t>
  </si>
  <si>
    <t>Татбиқи технологияҳое, ки ба ташрифи  фосилавии осорхонаҳои давлатӣ имкон медиҳанд</t>
  </si>
  <si>
    <t xml:space="preserve">Ташкил намудани баргузории ҳафтаи намоишҳои театрӣ  </t>
  </si>
  <si>
    <t>Ҳамкорӣ бо ЮНЕСКО  доир ба  ворид намудани мероси фарҳангии кишвари мо ба рӯйхати дахлдори ЮНЕСКО, аз ҷумла дар доираи лоиҳаҳои муштараки байнидавлатӣ дар Роҳи Абрешим</t>
  </si>
  <si>
    <t>Таҳия ва татбиқи низоми таълими касбӣ курсҳои таълими интерактивӣ оид ба ташкил ва пешбурди тиҷорати сохави (инъикоси хусусиятҳои тиҷорат дар соҳаҳои алоҳида), соҳибкории иҷтимоӣ</t>
  </si>
  <si>
    <t>Тақвияти иқтидори таҳлилии марказҳои ҷустуҷӯи касб ва наврасон дар назди омӯзишгоҳҳои касбӣ</t>
  </si>
  <si>
    <t>Дохил намудани масъалаҳои ташкили низоми тарғиби тарзи ҳаёти солим барои ҷавонон, бо дарназардошти хусусиятҳои рафтор ва дарки иттилоот аз ҷониби ҷавонони синну соли гуногун ба нақшаи маҷмӯии тарзи ҳаёти солим бо таваҷҷӯҳ ба таъмини модаршавии бехатар, пешгирии бемориҳои бо роҳи ҷинсӣ гузаранда ва бемориҳои сироятӣ</t>
  </si>
  <si>
    <t>Таҳияи лоиҳаҳо / барномаҳо дар самти  барқарорсозӣ, мутобиқсозии иҷтимоӣ ва пешгирии рафтори  номатлуби  иҷтимоӣ</t>
  </si>
  <si>
    <t>Таҳияи критерияҳои чудо намудани афзалиятҳо дар дастгирии истифодаи технологияҳои иттилоотӣ ва захираҳои интернетӣ дар татбиқи лоиҳаҳои ҷавонон</t>
  </si>
  <si>
    <t>Ворид намудани иловаҳо ба санадҳои меъёрии ҳуқуқӣ оид ба татбиқи ҳисоботҳои солонаи ҷамъиятӣ дар сатҳи минтақавӣ оид ба татбиқи сиёсати ҷавонон бо имконияти ташкили  муҳокимахои ҷамъиятӣ</t>
  </si>
  <si>
    <t>Таъсиси воситаҳо барои ҷалби мунтазами доираи васеи ҷавонон дар таҳия, ҳамоҳангсозӣ ва татбиқи барномаҳо ва санадҳои меъёрии ҳуқуқии марбут ба ҳаёти онҳо</t>
  </si>
  <si>
    <t>Таҳияи критеряхои дастгирии иштироки наврасон ва ҷавонон дар татбиқи лоиҳаҳои ташкилотҳои экологӣ, чорабиниҳо оид ба барқароркунии ёдгориҳои таърихӣ</t>
  </si>
  <si>
    <t xml:space="preserve">Таҳия ва амалисозии нақшаҳо (дар асоси ниёзҳои харитасозӣ) барои сохтмон ва таҷдиди иншооти варзишӣ дар доираи татбиқи Барномаи маҷмӯии рушди тарбияи ҷисмонӣ ва варзиш_x000D_
</t>
  </si>
  <si>
    <t>Таҳияи лоиҳаҳои санадҳои меъёрии ҳуқуқӣ, ки ба санадҳои меъёрии ҳуқуқии мавҷуда, ки соҳаи сайёҳиро ба танзим медароранд, тағйиру иловаҳои дахлдорро пешбинӣ мекунанд</t>
  </si>
  <si>
    <t>Татбиқи маҷмӯи чораҳо оид ба баланд бардоштани касбияти  ВАО дарсамти иттилоотонии аҳолӣ оид ба масъалаҳои солимӣ ва бехатарии сафар</t>
  </si>
  <si>
    <t>Якҷоя бо мақомоти иҷроияи маҳаллӣ, ташаккули Нақшаи ташкили инфрасохтори сайёҳии роҳ дар шаҳрҳои калон, иншооти намоишии сайёҳӣ, марказҳои сайёҳӣ ва фароғатӣ (роҳҳои даромад, аломатҳо ва аломатҳо, пиёдагардҳо, марказҳои санитарию гигиенӣ)</t>
  </si>
  <si>
    <t>Таҳияи харитаи роҳ оид ба истифодаи технологияҳои рақамӣ дар низоми сайёҳии кишвар</t>
  </si>
  <si>
    <t>Маҷмӯи чорабиниҳо оид ба ҳамкории байниидоравӣ барои татбиқи низоми равишҳои кластерӣ дар туризм</t>
  </si>
  <si>
    <t>Мониторинги солонаи навсозии низому механизмхои таблиғи маҳсулоти  сайёхӣ дар фазои Интернет, аз ҷумла ҷойгиркунии иттилоот тавассути маркетинги ҷустуҷӯӣ, баннерҳо дар сомонахои махсус, таблиғи мобилӣ, инчунин ташкили платформаи махсуси онлайн, ки ҳама пешниҳодҳои сайёҳиро дар Тоҷикистон инъикос мекунад ва вазифаҳои онлайнро таъмин мекунад -бронҳо</t>
  </si>
  <si>
    <t>Ворид намудани  чорабинихои сайёхӣ ва экскурсионӣ ба барномаҳои таълимии таҳсилоти миёнаи умумӣ ва касбӣ</t>
  </si>
  <si>
    <t>Таҳияи механизмҳои додани иҷозатномаҳо барои сохтмони манзил</t>
  </si>
  <si>
    <t>Ҷудокунии вазифаи танзим ва хизматрасонӣ дар соҳаи хоҷагии манзилию коммуналӣ</t>
  </si>
  <si>
    <t>Таҳияи механизмҳои маблағгузории корхонаҳои хоҷагии манзилию коммуналӣ аз ҳисоби буҷети давлатӣ барои хизматрасонии мувофиқ</t>
  </si>
  <si>
    <t>Тахвил додани иншооти хочагии об, шабакаҳои таъминоти оби нушокии моликияти давлатӣ ба шахсони воқеӣ ва ҳуқуқӣ дар асоси ШДБХ, шартнома, консессия, иҷора ё дигар шаклҳои шарикӣ.</t>
  </si>
  <si>
    <t>Таҳияи ҳуҷҷати "Арзёбии стандарти экологӣ" (АСЭ).</t>
  </si>
  <si>
    <t>Тақвияти заминаи  моддию техникии мақомоти ваколатдор (КҲМЗ, Маркази гидрометеорологӣ, КҲФваМГ), ки дар ҷамъоварӣ ва паҳн намудани иттилоот дар бораи тағирёбии иқлим ва идоракунии хавфи офатҳо иштирок мекунанд.</t>
  </si>
  <si>
    <t>Ташкили курсҳои омӯзишӣ барои хизматчиёни давлатӣ оид ба мутобиқшавӣ ба тағирёбии иқлим ва идоракунии хавфи офатҳои табиӣ.</t>
  </si>
  <si>
    <t xml:space="preserve">Ҳифз ва нигоҳдории гуногунии биологӣ барои мутобиқшавӣ ва истифодаи устувори захираҳои табиӣ </t>
  </si>
  <si>
    <t>Таҳияи нақшаи чорабиниҳои миллӣ оид ба коҳиш додани хавфи офатҳои табиӣ барои солҳои 2022 -2026</t>
  </si>
  <si>
    <t>Такмили заминаи моддию техникии Маркази ҷумҳуриявии таълимию методии КҲФваМГ</t>
  </si>
  <si>
    <t>Таъсиси гурӯҳи тарконандагон дар хадамоти наҷотдиҳӣ ва воҳидҳои Кумитаи ҳолатҳои фавқулодда ва мудофиаи граждании назди Ҳукумати Ҷумҳурии Тоҷикистон.</t>
  </si>
  <si>
    <t>Такмили механизм ва тартиби ҷорие, ки аз ҷониби мақомоти давлатӣ ҳангоми арзёбии зарари офатҳои табиӣ истифода мешаванд, мутобиқ кардани онҳо ба таҷрибаи пешқадами байналмилалӣ.</t>
  </si>
  <si>
    <t xml:space="preserve">Такмили барномаи пурсиши хонаводаҳо барои ҷамъоварии маълумоти иловагӣ дар бораи арзиши зиндагӣ, таҳсилот, муҳити зист, тандурустӣ ва дигар масъалаҳои иҷтимоӣ_x000D_
</t>
  </si>
  <si>
    <t>Таҳия ва тасдиқи Дастур оид ба гузаронидани экспертизаи гендерии санадҳои меъёрии ҳуқуқии таҳияшуда</t>
  </si>
  <si>
    <t>Таҳияи методологияи арзёбии Индекси некӯаҳволии кӯдак барои назорат ва муттаҳидсозии амалҳо</t>
  </si>
  <si>
    <t>Ворид кардани посухҳои тағирёбии иқлим барои коҳиш ва коҳиш додани оқибатҳои тағирёбии иқлим, мутобиқшавӣ ба онҳо ва огоҳии барвақт дар барномаҳои рушди минтақавӣ</t>
  </si>
  <si>
    <t>Гузаронидани арзёбии ҳамаҷонибаи тасаллии шаҳру ноҳияҳо (бо диққати махсус ба фарогирӣ)</t>
  </si>
  <si>
    <t>Таҳияи лоиҳаҳо оид ба зиёд намудани   арзиши изофаи маҳсулоти саноатӣ;
рушди корхонаҳои истеҳсолӣ барои афзоиши коркарди нахи пахта, пилла, пашм ва чарм</t>
  </si>
  <si>
    <t>Таҳқиқи геологии ангишт</t>
  </si>
  <si>
    <t>Таҳияи барномаи миёнамуҳлат то давраи соли 2025 оид ба пешгирии таназзулёбии захираҳои об, замин ва чарогоҳ</t>
  </si>
  <si>
    <t>Таҳияи Барномаи давлатии таъминоти оби нӯшокӣ ва санитария то соли 2030</t>
  </si>
  <si>
    <t xml:space="preserve">Таъсиси шӯроҳои ҳавзаи дарёҳо ҳамчун мақомоти машваратӣ </t>
  </si>
  <si>
    <t>Сохтан ва ба истифода додани иншооти энергетикӣ бо истифодаи манбаъҳои барқароршавандаи энергия</t>
  </si>
  <si>
    <t>Сохтмони хати баландшиддати барқи Роғун-Сангтӯда бо пайвастшавӣ ба лоиҳаи CASA-1000</t>
  </si>
  <si>
    <t>Татбиқи лоиҳаи "Электриконии деҳот"</t>
  </si>
  <si>
    <t>Таҷдиди роҳи мошингарди қитъаи Бекобод-Хуҷанд</t>
  </si>
  <si>
    <t xml:space="preserve">Дар доираи татбиқи "Стратегияи рушди низоми пардохти Ҷумҳурии Тоҷикистон барои солҳои 2015-2025" ва Консепсия иқтисоди рақамӣ вусъат бахшидани пардохтҳои ғайринақдӣ </t>
  </si>
  <si>
    <t>Таҳияи стратегияи фаъоли коммуникатсионии давлат барои мусоидат ба баробарии гендерӣ, рафъи стереотипҳои гендерӣ дар бораи нақши занон ва мардон дар ҷомеа ва оила, тағйир додани тасаввуроти ҷамъиятӣ ва шаклҳои рафторе, ки зӯровариро нисбати занон ва духтарон, издивоҷи барвақт ва хешовандӣ асоснок мекунанд_x000D_</t>
  </si>
  <si>
    <t>Муайян кардани маҷмӯи хадамоти кафолатноки иҷтимоӣ барои кӯдакон (аз ҷумла таҳия ва қабули стандартҳои возеҳи онҳо) ва муассисаҳое, ки барои татбиқи онҳо масъуланд</t>
  </si>
  <si>
    <t>Такмили заминаи меъёрии мониторинг ва баҳодиҳии татбиқи стратегияҳо ва барномаҳои минтақавӣ бо назардошти ҲРУ</t>
  </si>
  <si>
    <t>Таҳияи харитаи роҳ барои рушди фарогирии шаҳрҳо ва минтақаҳо</t>
  </si>
  <si>
    <t>Таҷдиди роҳи автомобилгарди Рӯшон-Багид-Савноб</t>
  </si>
  <si>
    <t xml:space="preserve"> Сохтмони пули роҳи оҳан дар дарёи Кофарниҳон дар Ваҳдат</t>
  </si>
  <si>
    <t>Таъсиси парки троллейбус, шабакаи кашиш ва истгоҳ дар Кӯлоб, Бохтар, Ваҳдат, Турсунзода, Ҳисор, деҳаи Сомонӣ ва Сарбанд</t>
  </si>
  <si>
    <t>Тарҳрезӣ, оғоз ва насби шабакаҳои ҳавокашӣ, равшанидиҳӣ, бехатарӣ ва идоракунӣ дар нақби Истиқлол</t>
  </si>
  <si>
    <t>Барқарорсозии пули Сартало дар н. Лахш</t>
  </si>
  <si>
    <t>Таҷдиди роҳҳои Душанбе-Турсунзодаи сарҳади Ӯзбекистон, қисматҳои муҷассамаи Авитсенна ба дарвозаи ғарбии Душанбе (ҲМИОМ, долони 3)</t>
  </si>
  <si>
    <t>Сохтмони роҳи ҳалқа дар Душанбе (варианти ҷанубӣ)</t>
  </si>
  <si>
    <t xml:space="preserve">Таъмири пулҳо </t>
  </si>
  <si>
    <t>Таҷдиди роҳи мошингарди Балҷувон-Сарихосор-Гулдара</t>
  </si>
  <si>
    <t>Барқарорсозии 4 пул дар ш. Кӯлоб</t>
  </si>
  <si>
    <t>Таҷдиди роҳи Гулистон-Кӯлоб (Бозсозии роҳи Гулистон-Кӯлоб); Нигоҳдории пул дар дарёи Гунд дар шаҳри Хоруғ (қитъаи техникаи кишоварзӣ); барқарор кардани як қисми роҳ дар қитъаи Борсем ва як қисми роҳ аз қитъаи Барсем то ноҳияи Мурғоб бо усули пур кардани хок</t>
  </si>
  <si>
    <t>Таҷдиди роҳи автомобилгарди Кангурт-Балҷувон</t>
  </si>
  <si>
    <t>Таҷдиди роҳи автомобилгарди Темурмалик-Кангурт</t>
  </si>
  <si>
    <t>Таҷдиди роҳи автомобилгарди Қурбоншоҳид-Темурмалик</t>
  </si>
  <si>
    <t>Сохтмони роҳи автомобилгарди Хоруғ-Роштқалъа-Тукузбулок</t>
  </si>
  <si>
    <t>Таҷдиди роҳи автомобилгарди Душанбе-Рӯдакӣ-Ёвон-А. Ҷоми-Сарбанд ва бунёди пули нав дар дарёи Вахш</t>
  </si>
  <si>
    <t>Таҷдиди роҳи автомобилгарди Ғаффоров-Пуллок-Пунгон дар ноҳияи Ашти вилояти Суғд</t>
  </si>
  <si>
    <t>Таҷдиди роҳи автомобилгарди Хуҷанд-Исфара</t>
  </si>
  <si>
    <t xml:space="preserve">Таъсиси низоми ягонаи иттилоотӣ барои дастгирии функсияҳои танзими иқтисодӣ дар маҷмааи нақлиётии ҷумҳурӣ                        </t>
  </si>
  <si>
    <t>Харидории вагонҳои боркаш</t>
  </si>
  <si>
    <t>Харидории вагонҳои мусофиркаш</t>
  </si>
  <si>
    <t xml:space="preserve"> Таҷдиди фурудгоҳи ш. Бохтар</t>
  </si>
  <si>
    <t xml:space="preserve"> Такмили санадҳои меъёри-ҳуқуқии барои таъмини фаъолияти самараноки Хазинаи суғуртаи пасандозҳои шахсони вокеи, аз ҷумла таҳияи механизми расонидани кумаки фаврӣ ба Хазина (таъмини пардохтпазири он) аз ҷониби давлат бо мақсади саривақт  иҷро намудани ӯҳдадориҳо дар назди амонатгузорон</t>
  </si>
  <si>
    <t xml:space="preserve"> Таҳияи методологияи омори савдои хориҷӣ бо назардошти ҲРУ </t>
  </si>
  <si>
    <t xml:space="preserve"> Баланд бардоштани нерӯи мақоми Ҳамоҳангсозӣ миллӣ оид ба амалиётҳои транзитӣ  </t>
  </si>
  <si>
    <t xml:space="preserve"> Таҳияи харитаи роҳ оид ба коҳиш додани хароҷотҳои молию вақт ба субъектҳои фаъолияти хориҷӣ барои содирот, воридот ва транзити молҳо </t>
  </si>
  <si>
    <t xml:space="preserve"> Таҳияи Феҳристи функсияҳои давлатӣ ва стандартҳои хизматрасонии давлатӣ</t>
  </si>
  <si>
    <t xml:space="preserve"> Таҳияи "Харитаи роҳ" барои ташаккул ва таҳкими захираи кадрӣ дар системаи идоракунии давлатӣ</t>
  </si>
  <si>
    <t xml:space="preserve">  Таҳия ва ҷорӣ намудани модели нави (эмперикӣ) дурнамои даромадҳои давлатӣ </t>
  </si>
  <si>
    <t>Таҳияи дастури методӣ оид ба ҳамоҳангсозии  низоми хариди электронӣ бо низоми иттилоотии идоракунии молияи давлатӣ</t>
  </si>
  <si>
    <t xml:space="preserve"> Таҳия ва қабули талаботи меъёрӣ барои ҷойгиркунии маълумоти ҳисоботӣ ва аудити беруна дар сайтҳои расмии вазорату идораҳо, аз ҷумла иттилооти буҷетӣ</t>
  </si>
  <si>
    <t xml:space="preserve"> Таҳияи методикаи ба назар гирифтани ҷанбаҳои гендерӣ ва ниёзи шахсони имконияташон маҳдуд ҳангоми таҳияи санадҳои меъёрии ҳуқуқӣ</t>
  </si>
  <si>
    <t xml:space="preserve"> Таъсиси майдони муколамаи самаранок барои  муҳокимаи санадҳои қонунгузории қабулшуда ва мушкилоти мавҷуда дар амалияи татбиқи ҳуқуқ </t>
  </si>
  <si>
    <t>Сода кардани расмиёти пешниҳоди ариза ва шикоятҳо, кам кардани вақти баррасии онҳо</t>
  </si>
  <si>
    <t>Ҷорӣ кардани механизми электронии тақсимоти парвандаҳо дар фаъолияти судҳо</t>
  </si>
  <si>
    <t xml:space="preserve"> Таъсиси платформаҳои онлайн дар шакли "саволу ҷавоб" бо дохил намудани саволу ҷавобҳои аз ҳама серталаб ба онҳо</t>
  </si>
  <si>
    <t xml:space="preserve"> Ворид намудани тағйироту иловаҳо ба санадҳои меъёрии ҳуқуқӣ оид ба такмили механизмҳои пешгирии зӯроварӣ</t>
  </si>
  <si>
    <t>Таҳияи барномаҳои таълимӣ дар соҳаи ҳуқуқи инсон барои кормандони мақомоти ҳифзи ҳуқуқ, судяҳо, прокурорҳо, низоми иҷрои ҷазои  ҷиноятӣ ва адвокатҳо</t>
  </si>
  <si>
    <t xml:space="preserve"> Таъсиси низоми арзёбӣ ва ҳисоботдиҳӣ дар фазои сармоягузорӣ ва тиҷорати миллӣ</t>
  </si>
  <si>
    <t xml:space="preserve"> Таҳияи механизмҳои муосири баланд бардоштани ҷолибияти сармоягузории соҳаи истифодаи сарватҳои зеризаминӣ</t>
  </si>
  <si>
    <t xml:space="preserve"> Рушди низоми пешниҳоди имтиёзҳо барои ҷалби фаъоли занон ва ҷавонон ба соҳаи соҳибкорӣ</t>
  </si>
  <si>
    <t>Тақвият бахшидани корҳои фаҳмондадиҳӣ ба бахши хусусӣ барои таъмини фарогирии васеи субъектҳои соҳибкорӣ бо намудҳои гуногуни хизматрасониҳои электронии давлатӣ, ҳуҷҷатҳои зарурӣ ва меъёрҳои пардохти хизматрасонӣ мувофиқи нархномаҳои тасдиқшуда</t>
  </si>
  <si>
    <t xml:space="preserve"> Таҳияи методологияи арзёбии лоиҳаҳои ШДБХ</t>
  </si>
  <si>
    <t xml:space="preserve"> Афзоиши захираҳои кадрии Муассисаи давлатии "Маркази татбиқи лоиҳаҳои ШДБХ" барои баланд бардоштани сифати хизматрасонӣ ба лоиҳаҳои ШДБХ</t>
  </si>
  <si>
    <t xml:space="preserve"> Нав кардани шаклҳои ҳисоботи оморӣ дар самти рушди иттилоот ва истифодаи Технологияи иттилоотию коммуникатсионӣ бо мақсади мутобиқ намудани онҳо ба чолишҳои муосир ва ҳуҷҷатҳои стратегӣ  </t>
  </si>
  <si>
    <t>Омода намудани кадрҳо дар самти ТИК ва ташаккули заминаҳо барои рушди шуғли фосилавӣ, аз ҷумла занон, маъюбон ва дигар гурӯҳҳои осебпазири ҷомеа дар заминаи баланд бардоштани саводнокии рақамӣ</t>
  </si>
  <si>
    <t xml:space="preserve"> Ташкили маъракаи иттилоотӣ барои нишон додан ва ҷойгир кардани дастоварҳо  дар татбиқи лоиҳаҳои рақамӣ дар ҳама соҳаҳо; </t>
  </si>
  <si>
    <t xml:space="preserve"> Тавсеаи маркази захиравии иттилоотии Кумитаи андози ш.Хуҷанд то 12 раф;</t>
  </si>
  <si>
    <t xml:space="preserve"> Таҳияи маводҳои таълимӣ ва баланд бардоштани иқтидори муассисаҳои дахлдор ба:                                (i) дурнамои демографӣ, аз ҷумла дурнамои қувваи корӣ;                                                                                   
ii) сохтмон ва моделсозии NTA;                                            (iii) татбиқи модели дивидендҳои демографӣ;            
 (iv) динамикаи аҳолӣ.</t>
  </si>
  <si>
    <t xml:space="preserve"> Тақвият бахшидани механизми шарикии иҷтимоӣ дар доираи сегонагӣ (трипартизм) бо мақсади таъмини шуғли самарабахш</t>
  </si>
  <si>
    <t xml:space="preserve"> Гузаронидани тадқиқот барои муайян кардани самтҳо ва ҳаҷми имконпазири ҷараёни дохилӣ ва хориҷии муҳоҷирати меҳнатӣ</t>
  </si>
  <si>
    <t xml:space="preserve">  Татбиқи стандартҳои муосири сохтмон, таҷдид ва таъмири биноҳои муассисаҳои таълимӣ бо дарназардошти таъмини фарогирӣ, ҷорӣ намудани ТИК,  амнияти иҷтимоӣ ва эпидемиологӣ. муқовимати ба заминчумбӣ, амният аз офатҳои табиӣ ва хавфҳои иқлим</t>
  </si>
  <si>
    <t xml:space="preserve">  Таҳия ва тасдиқи барномаи таълими фосилавӣ аз рӯи сатҳҳои таҳсилот, ки мундариҷа, формати маводи таълимию методӣ, механизмҳои алоқа бо донишҷӯён, мониторинги барнома</t>
  </si>
  <si>
    <t xml:space="preserve"> Мачмӯи амалхо доир ба вориди барномахои тарзи хаёти солим ба низоми таҳсилот</t>
  </si>
  <si>
    <t xml:space="preserve"> Такмили мундариҷаи барномаҳои таълимии муаллимон бо таваҷҷӯҳи зиёд ба афзоиши малакаҳои рақамӣ, таҳияи маводҳои таълимии рақамӣ, нигоҳ доштани платформаҳои омӯзиши рақамӣ, баҳодиҳии малакаҳои хонандагон</t>
  </si>
  <si>
    <t xml:space="preserve">Таҳияи меъёрҳои миллӣ барои арзёбии сифати таълим,ки арзёбиҳои миллии стандартишударо   барои чен кардани натиҷаҳои омӯзиши хонандагон бо назардошти  стандартҳои салоҳиятнокӣ дар синфҳои ибтидоӣ (савод, математика) ва миёна фаро мегиранд </t>
  </si>
  <si>
    <t xml:space="preserve"> Таҳия ва санҷиши  воситаҳо барои арзёбии стандартии миллии дониш, малака ва малакаҳои бадастомада</t>
  </si>
  <si>
    <t xml:space="preserve"> Таҳияи шаклҳои ҳисоботӣ оид ба буҷетикунонии барномавӣ дар  низоми  маориф</t>
  </si>
  <si>
    <t xml:space="preserve"> Таъсиси портали онлайн, ки тамоми муассисаҳои таълимиро бо шӯъбаҳои минтақавӣ ва ноҳиявии маориф ва Вазорати маориф ва илми Ҷумҳурии Тоҷикистон мепайвандад, инчунин барои табодули таҷриба ва таҷрибаи пешқадам мусоидат менамояд</t>
  </si>
  <si>
    <t xml:space="preserve"> Таҳияи маҷмӯи чорабиниҳо оид ба тавсеа ва таҳкими шарикии байналмилалӣ, эҷоди платформаҳо ва коммуникатсияҳои муштарак дар дохили долони дониш (аз ҷумла бо кишварҳои ИДМ, барномаҳои СҲШ, CAREC)</t>
  </si>
  <si>
    <t xml:space="preserve"> Таҳрири Қарори Ҳукумат, ки саҳми волидонро ба муассисаҳои томактабӣ мутобиқи имкониятҳои иқтисодии аҳолии шаҳрҳо ва минтақаҳо танзим мекунад.</t>
  </si>
  <si>
    <t xml:space="preserve"> Таҳияи дастурҳои методӣ оид ба баҳодиҳии дониш ва малакаи талабагон барои муаллимону методистон, воситаҳо ( баҳодиҳии донишу малакаҳо аз фанни математика ва забони модари)</t>
  </si>
  <si>
    <t xml:space="preserve"> Таҳия ва татбиқи механизми пайгирии шуғли хатмкунандагони муассисаҳои таълимии ибтидоӣ ва миёнаи касбӣ </t>
  </si>
  <si>
    <t xml:space="preserve"> Омодасозӣ ва татбиқи сикли чорабинихои таблиғотӣ дар доираи таҳкими стратегияи таблиғотии тахсилоти олии касбӣ барои хатмкардагони мактабҳои таҳсилоти миёнаи умумӣ, мактабҳои касбӣ ва коллеҷҳои касбӣ, аз ҷумла тавассути таҷдиди мувофиқисомонаҳои донишгоҳҳо ва донишкадаҳо</t>
  </si>
  <si>
    <t xml:space="preserve">  Таҳияи "харитаи роҳ" барои ҳавасмандгардонии афзоиши маблағгузории КИТ</t>
  </si>
  <si>
    <t xml:space="preserve"> Хамгироии масъалаҳои ҳамкории байналмилалии илмӣ-техникӣ ба Стратегияи миллии рушди илм ва техникаи Ҷумҳурии Тоҷикистон барои давраи то 2030</t>
  </si>
  <si>
    <t xml:space="preserve"> Баррасӣ ва навсозии барномаҳои таълимӣ, ҷорӣ намудани усулҳои инноватсионии таълим ва арзёбии пешрафт дар донишгоҳҳо ва коллеҷҳои тиббӣ</t>
  </si>
  <si>
    <t xml:space="preserve"> Татбиқи кодекси ахлоқии кадрҳо, ки қоидаҳои кори кормандони тибро ба тартиб медарорад (аз ҷумла бо мақсади маҳдуд кардани амалияи ҳамкорӣ бо ширкатҳои дорусозӣ)</t>
  </si>
  <si>
    <t xml:space="preserve"> Таҳияи воситаҳо ва татбиқи технологияҳои иттилоотӣ / ба қайд гирифтани бемориҳои асосӣ, ташкили пойгоҳҳои ягонаи ҷумҳуриявӣ</t>
  </si>
  <si>
    <t xml:space="preserve"> Татбиқи "Стратегияи ғизо ва фаъолияти ҷисмонӣ", "Барномаҳои пешгирии фарбеҳӣ ва ғизои солим", "Стратегияи рушди устувори хӯроки мактабӣ"</t>
  </si>
  <si>
    <t xml:space="preserve"> Тақвияти талаботи қонунӣ барои муоинаи ҳатмии тиббии шахсони издивоҷ, занони ҳомиладор, муҳоҷирони меҳнатӣ ва ашхоси аз озодӣ маҳрумшуда</t>
  </si>
  <si>
    <t xml:space="preserve"> Таҳияи маҷмӯи асосии хизматрасониҳои тиббӣ бо пешниҳоди ҳадди ақали эҳтиёҷ ба кумаки тиббӣ дар амбулаторияҳо, аз ҷумла пешниҳоди маводи мухаддир барои гурӯҳҳои осебпазири аҳолӣ;</t>
  </si>
  <si>
    <t xml:space="preserve"> Таҳияи барномаи наҷот барои кӯдакони то 5-сола</t>
  </si>
  <si>
    <t>Таҳияи маҷмӯи ҳуҷҷатҳо оид ба минтақавӣ кардани хадамоти тиббӣ барои занони ҳомила ва кӯдакони навзод</t>
  </si>
  <si>
    <t xml:space="preserve"> Таҳияи дастурҳои методӣ оид ба баҳодиҳии молиявию иқтисодии сиёсатҳо ва барномаҳои низоми тандурустӣ</t>
  </si>
  <si>
    <t xml:space="preserve"> Таҳияи талаботи меъёрӣ барои муайян кардани категорияҳои хизматрасониҳои пулакӣ ва ройгон, аз ҷумла талабот ба миқёси ягонаи нархҳои хизматрасонии пулакӣ</t>
  </si>
  <si>
    <t xml:space="preserve"> Маҷмӯи лоиҳаҳои хидматрасонии тиббӣ барои модарон ва кӯдакон.БРО Грант 0627-TAJ (SF)</t>
  </si>
  <si>
    <t xml:space="preserve"> Татбиқи лоиҳаи рушди низоми ҳифзи иҷтимоии аҳолии деҳот </t>
  </si>
  <si>
    <t>Ҷорӣ намудани механизмҳои «Равзанаи ягона» барои пешниҳод намудани хизматрасониҳои ҳифзи иҷтимоӣ</t>
  </si>
  <si>
    <t xml:space="preserve"> Таҳияи Низомнома дар бораи таъсиси Фонди ҳифзи иҷтимоӣ дар шакли ШДБХ, бо мақсади ҷамъоварӣ ва самараноктар харҷ кардани маблағҳое, ​​ки аз корхонаҳо, ташкилотҳо ва шаҳрвандон ба мақсадҳои хайрия ворид карда мешаванд                                        </t>
  </si>
  <si>
    <t xml:space="preserve"> Таҳияи Кодекси суғуртаи иҷтимоӣ ва нафақа (бо дастгирии шарикони рушд) бо мақсади ба низоми ягона даровардани меъёрҳои ҳуқуқии таъминоти нафақа ва суғуртаи иҷтимоӣ                               </t>
  </si>
  <si>
    <t>Таҳияи Барномаи давлатии рушди низоми суғуртаи иҷтимоии Ҷумҳурии Тоҷикистон барои давраи то соли 2030</t>
  </si>
  <si>
    <t>Гузаронидани арзёбии самаранокии фаъолияти механизми кӯмакпулиҳо барои кӯдакон барои асоснок кардани дурнамои ислоҳот</t>
  </si>
  <si>
    <t xml:space="preserve">  Таҳияи лоиҳаҳои санадҳои меъёрии ҳуқуқӣ, ки ба санадҳои меъёрии ҳуқуқии мавҷуда оид ба суғуртаи иҷтимоии муҳоҷирони меҳнатӣ тағйиру иловаҳои дахлдорро пешбинӣ мекунанд         </t>
  </si>
  <si>
    <t xml:space="preserve"> Қабул / тасдиқ ва татбиқи стандарт ва амалияи дастгирии  барномаҳои тавонбахшӣ барои маъюбон                        </t>
  </si>
  <si>
    <t xml:space="preserve"> Таҳияи Барномаи давлатии рушди санъати театрӣ дар ҶТ барои солҳои 2021-2025 </t>
  </si>
  <si>
    <t xml:space="preserve"> Маҷмӯи чорабиниҳо оид ба рушди ташкили раванди таълим дар низоми таҳсилоти касбӣ дар соҳаи фарҳанг дар асоси низоми модулӣ</t>
  </si>
  <si>
    <t xml:space="preserve"> Таҳияи схемаҳои ҳудудии ҷойгиркунии муассисаҳои фарҳангӣ ва санъат барои давраи то 2030 дар асоси инвентаризатсия, сертификатсия ва азнавташкилдиҳӣ</t>
  </si>
  <si>
    <t xml:space="preserve"> Тарғиби сомонаҳо ва саҳифаҳои муассисаҳои фарҳангӣ дар шабакаҳои иҷтимоӣ</t>
  </si>
  <si>
    <t xml:space="preserve"> Дастгирии ташкил ва густариши шабакаи мактабҳои санъатӣ дар доираи низоми таҳсилоти иловагӣ дар шаҳру ноҳияҳои кишвар</t>
  </si>
  <si>
    <t xml:space="preserve"> Таҳияи харитаи интерактивии низомҳои минтақавии таҳсилоти иловагӣ барои наврасон ва ҷавонон</t>
  </si>
  <si>
    <t xml:space="preserve"> Дохил намудани масъалаҳои шуғли ҷавонон ба Стратегияи рушди бозори меҳнат барои давраи то 2030</t>
  </si>
  <si>
    <t xml:space="preserve"> Ҷорӣ намудани курсҳо оид ба тарзи ҳаёти солим (ТҲС) дар низоми таҳсилоти миёнаи умумӣ</t>
  </si>
  <si>
    <t xml:space="preserve"> Таҳияи маҷмӯи чорабиниҳо оид ба корҳои профилактикӣ бо наврасон ва ҷавонони гурӯҳи хатари иҷтимоӣ дар самти пешгирии рафтори манфӣ / хатарнок дар муҳити ҷавонон</t>
  </si>
  <si>
    <t xml:space="preserve"> Рушди таҷрибаҳои дастгирӣ дар раванди барқарорсозии рухи ва мутобиқсозии ҷавононе, ки дар ҳолатҳои душвори зиндагӣ қарор  доранд</t>
  </si>
  <si>
    <t xml:space="preserve"> Ташкили мониторинги таҳия ва татбиқи барномаи компютерикунонӣ, дастрасӣ ба шабакаи баландсуръати интернети муассисаҳои таҳсилоти миёнаи умумӣ</t>
  </si>
  <si>
    <t xml:space="preserve"> Таҳия ва татбиқи стандартҳои хизматрасонӣ дар тамоми минтақаҳои кишвар дар соҳаи сиёсати ҷавонон</t>
  </si>
  <si>
    <t xml:space="preserve"> Дохил намудани низоми мубодилаи байниминтақавии гурӯҳҳои кӯдакон ва ҷавонон барои рушди сайёҳии дохилии ҷавонон дар доираи умумии таҳсилоти расмӣ</t>
  </si>
  <si>
    <t xml:space="preserve"> Навсозии заминаи моддию техникии мактабҳои миёна оид ба тарбияи ҷисмонӣ ва варзиш</t>
  </si>
  <si>
    <t xml:space="preserve"> Баргузории маҷмӯи чорабиниҳо оид ба таквияти низоми  барномавӣ оид ба ташкил ва рушди сайёхӣ дар кишвар</t>
  </si>
  <si>
    <t xml:space="preserve"> Таҳия ва тасдиқи Низомнома  доир ба таъмини тозагӣ ва назорати санитарӣ дар ҷойҳо ва маршрутҳои сайёхӣ</t>
  </si>
  <si>
    <t xml:space="preserve"> Маҷмӯи чорабиниҳо барои мутобиқ кардани объектҳои табиии таърихӣ ба стандартҳои байналмилалӣ: мадрасаи "Чилучорчашма", "Хоҷа-Машҳад", "Қалъаи Хулбук" ва "Қалъаи Ямчун", инчунин сохтани меҳмонхонаҳои хурд, ҳуҷраҳо барои қабули меҳмонон, ҷойҳои фурӯши тӯҳфаҳо ва дигар инфрасохтори ҷолиб барои сайёҳон дар наздикии ҷойҳои сайёҳии ВМКБ ва вилояти Хатлон</t>
  </si>
  <si>
    <t xml:space="preserve"> Таҳияи Низомнома оид ба  ташаккули инфрасохтор барои ташаккули онлайнии  хатсайри сайёхӣ бо имконияти хариди чиптаҳо ва захира кардани чой дар меҳмонхонаҳо</t>
  </si>
  <si>
    <t xml:space="preserve"> Ташаккул ва татбиқи барномаҳои минтақавии дастгирии рушди туризм</t>
  </si>
  <si>
    <t xml:space="preserve"> Таҳияи "харитаи роҳ" барои дастгирии сайёҳии варзишӣ дар Ҷумҳурии Тоҷикистон</t>
  </si>
  <si>
    <t xml:space="preserve"> Таъсиси корхонаҳои коммуналӣ дар ҷамоатҳои деҳот</t>
  </si>
  <si>
    <t xml:space="preserve"> Таҳияи чораҳо оид ба ҷуброни хароҷоти коммуналӣ, ки ба категорияҳои имтиёзноки аҳолӣ расонида мешавад</t>
  </si>
  <si>
    <t xml:space="preserve"> Таъсиси махзани маълумот оиди низоми таъминоти оби нӯшокӣ ва канализатсия бо мақсади беҳтар намудани баҳисобгирӣ ва ҳисоботдиҳӣ дар бахши таъминоти оби нӯшокӣ.</t>
  </si>
  <si>
    <t xml:space="preserve"> Таҳияи нишондиҳандаҳои ҳассоси гендерӣ оид ба тағирёбии иқлим ва идоракунии хавфи офатҳо</t>
  </si>
  <si>
    <t xml:space="preserve"> Таҳияи низоми огоҳсозии хатари офатҳои табиӣ дар асоси истифодаи технологияҳои иттилоотӣ-коммуникатсионӣ ва масъалаҳои мутобиқшавӣ ба тағирёбии иқлим ва дигар ҷанбаҳои ҳаётан муҳим.</t>
  </si>
  <si>
    <t xml:space="preserve"> Ташкили маъракаҳои иттилоотӣ дар ВАО оид ба тағирёбии иқлим ва масъалаҳои идоракунии хатари офатҳои табиӣ.</t>
  </si>
  <si>
    <t xml:space="preserve"> Таъсиси махзани иттилоотии оид ба  маълумотҳо дар бораи аҳолӣ, ки дар мавзеъҳои зери хатари ҳолатҳои фавқулода (ҲФ) зиндагӣ мекунанд (аз рӯи ҷинс, синну сол ва маъюбӣ). </t>
  </si>
  <si>
    <t xml:space="preserve"> Беҳтар намудани заминаи моддию техникӣ ва шароити фаъолияти Маркази зиддибӯҳронии Кумита ва Маркази таълими наҷотдиҳандагон дар минтақаи Шаҳринав.</t>
  </si>
  <si>
    <t xml:space="preserve"> Бо таҷҳизоти муосир муҷаҳҳаз кардани озмоишгоҳии ҷумҳуриявии кимиё ва радиометрӣ.</t>
  </si>
  <si>
    <t xml:space="preserve"> Такмили заминаҳои институтсионалӣ ва меъёрӣ оид ба идоракунӣ, барқарорсозӣ, барқарорсозӣ ва рушд пас аз руй додани офатҳои табиӣ.</t>
  </si>
  <si>
    <t xml:space="preserve"> Таҳияи чораҳои ҳассоси гендерӣ оид ба таҳкими имкониятҳои банақшагирӣ, идоракунӣ ва баланд бардоштани сатҳи огоҳӣ вобаста ба хавфҳои тағирёбии иқлим</t>
  </si>
  <si>
    <t xml:space="preserve"> Таҳия, тасдиқ ва татбиқи Стратегияи миллии баланд бардоштани ҳуқуқ ва имкониятҳои занон дар Ҷумҳурии Тоҷикистон барои солҳои 2021-2030</t>
  </si>
  <si>
    <t xml:space="preserve">Таҳия ва тасдиқи шакли пешниҳоди маълумотҳо барои мониторинг </t>
  </si>
  <si>
    <t xml:space="preserve">Ташаккули махзани ягонаи корҳои илмию тадқиқотӣ ва таҷрибавию конструкторӣ дар Маркази миллии патенту иттилоот </t>
  </si>
  <si>
    <t>Мукаммал намудани заминаи моддию техникии соҳаи агросаноатӣ</t>
  </si>
  <si>
    <t>Баланд бардоштани омодагии касбии роҳбарони хоҷагиҳои деҳқонию фермерӣ ва мутахассисони дахлдор дар соҳаҳои кишоварзӣ дар заминаи принсипҳои истеҳсолоти кластерӣ</t>
  </si>
  <si>
    <t>Сохтмони терминалҳои наздисарҳадӣ</t>
  </si>
  <si>
    <t xml:space="preserve"> Татбиқи пойгоҳи ягонаи аудиторӣ ва низоми идоракунии иттилоотӣ</t>
  </si>
  <si>
    <t xml:space="preserve"> Таъмини шаффофияти расмиёти танзими фаъолияти субъектҳои соҳибкорӣ ва сармоягузорӣ тавассути дастрасӣ ба иттилоот оид ба тартиби расмиёти бақайдгирии субъектҳои соҳибкорӣ, амволи ғайриманқул, пайвастшавӣ ба шабакаҳои муҳандисӣ, гирифтани қарз, маъмурикунонии андоз ва андозбандӣ, баррасии парвандаҳои тиҷоратӣ, тиҷорати беруна ва дигар расмиёт</t>
  </si>
  <si>
    <t xml:space="preserve"> Такмили тартиби баҳисобгирии лоиҳаҳои ШДБХ, нишондиҳандаҳо ва низоми мониторинг ва арзёбии лоиҳаҳо</t>
  </si>
  <si>
    <t xml:space="preserve"> Таҳияи маҷмӯи чорахо барои ҳавасмандгардонии баланд бардоштани ташаббуси мақомоти иҷроия (ташкилотҳои фармоишгар) дар таҳия ва татбиқи лоиҳаҳои ШДБХ</t>
  </si>
  <si>
    <t xml:space="preserve">Мукаммал намудани сохтори идоракунии давлатӣ ва нав кардани СМҲ дар самти амнияти иттилоотӣ </t>
  </si>
  <si>
    <t xml:space="preserve"> Таҳияи нақша ва механизмҳои мунтазам баланд бардоштани сатҳи тахассусии кормандони мақомоти давлатӣ аз рӯи малакаҳои рақамӣ </t>
  </si>
  <si>
    <t xml:space="preserve"> Пайвасти ҳамаи марказҳои маъмурии идоракунии давлатӣ бо шаҳри Душанбе тавассути хатҳои алоқаи  оптикӣ </t>
  </si>
  <si>
    <t>Таҳияи Консепсияи миллии сиёсати демографӣ барои солҳои 2021-2030</t>
  </si>
  <si>
    <t>Таъмини Агентии омор бо таҷҳизот барои ҷамъоварӣ, коркард ва таҳлили маълумот аз БАФМ-2020</t>
  </si>
  <si>
    <t xml:space="preserve"> Тайёр кардани маърӯзаҳо барои муайян кардани сиёсат дар самтҳои зерин:                                                                                    (i) дивидендҳои демографӣ;                                           (ii) ҳисобҳои наслҳо (NТА);                                                                                                                                                                (iii) дурнамои демографӣ, аз ҷумла пешгӯиҳои қувваи корӣ дар сатҳи ноҳия / минтақа ва кишвар;                                                                                                   (iv) сиёсати шаҳрсозӣ;                                                   
(v) муҳоҷират</t>
  </si>
  <si>
    <t xml:space="preserve"> Мустаҳкам намудани заминаи моддию техникии мақомоти меҳнат ва кадрҳо</t>
  </si>
  <si>
    <t xml:space="preserve"> Таҳия ва паҳн намудани иттилоот дар бораи ҳуқуқҳо ва ӯҳдадориҳо, шартҳо ва талабот барои бақайдгирии муҳоҷирони меҳнатӣ ва оилаҳои онҳо дар кишварҳои қабул.</t>
  </si>
  <si>
    <t xml:space="preserve"> Гузаронидани мониторинги ҳарсолаи таъмини муассисаҳои таълимӣ бо низоми таъминоти нерӯи барқ, об ва нерӯи гармӣ, инчунин инфрасохтор барои беҳдошт</t>
  </si>
  <si>
    <t xml:space="preserve"> Такмил додани Методикаи муайян кардани кӯдакон аз қишрҳои осебпазири аҳолӣ мутобиқи барномаи миллии дастгирии мақсадноки иҷтимоӣ</t>
  </si>
  <si>
    <t xml:space="preserve"> Таҳия ва ҷойгиркунии маводи электронии таълимӣ ва заминаҳои мултимедиявӣ барои китобҳои дарсӣ ва васоити таълимӣ дар  сомонаи  Вазорати маориф ва илм ва муассисаҳои таълимӣ</t>
  </si>
  <si>
    <t>Такмили усулхо ва технологияои баланд бардоштани сатҳи забондонӣ,  тахассус ва касбияти омўзгорон мутобиқ ба талаботи стандартҳои байналмилалӣ</t>
  </si>
  <si>
    <t xml:space="preserve"> Татбиқи ду намуди  низоми аккредитатсия (аккредитатсияи муассисаҳои таълимӣ ва барномаҳои таълимӣ)</t>
  </si>
  <si>
    <t xml:space="preserve"> Таҳияи маҷмӯи имтиёзҳо барои ташкили муассисаҳои таълимии ғайридавлатӣ дар заминаи шарикии давлат ва бахши хусусӣ</t>
  </si>
  <si>
    <t xml:space="preserve"> Мустаҳкам кардани  сомонаи  Вазорати маориф ва илм, ки дастрасии маълумоти муфассалро дар бораи   таъминоти модди - техникӣ ва кадрҳои муассисаҳои таълимӣ таъмин менамояд</t>
  </si>
  <si>
    <t xml:space="preserve"> Таҳия ва интишори маводи визуалӣ, дидактикӣ ва тавсияҳои методӣ барои кор бо ҳамаи кӯдакон (аз ҷумла кӯдакони дорои эҳтиёҷоти махсуси таҳсилотӣ ва алахусус фарзандони ақаллиятҳои миллӣ ва маъюбон).</t>
  </si>
  <si>
    <t xml:space="preserve"> Омодасозии заминаи методӣ барои  гузариши самаранок ба таҳсилоти миёнаи умумии 12-сола</t>
  </si>
  <si>
    <t xml:space="preserve"> Тахияи Накшаи бунёди хобгоҳҳои замонавӣ барои будубоши донишчуён, аз чумла донишчуёни хоричи</t>
  </si>
  <si>
    <t xml:space="preserve"> Сохтани портали махсус дар дохили  сомонаи Академияи миллии  илмҳо, иборат аз як занҷири доимии "фармоишгар-муҳаққиқ-сармоягузор" (бо мақсади тиҷоратикунии  коркардхои илмӣ, баланд бардоштани натичанокӣ ва самаранокии онҳо)</t>
  </si>
  <si>
    <t xml:space="preserve"> Дастгирии ихтисоси кормандони тиббӣ дар марказҳои калони тиббии байналмилалӣ</t>
  </si>
  <si>
    <t xml:space="preserve"> Таҳияи нақшаҳои ҳамаҷонибаи байниидоравии миллӣ оид ба пешгирии бемориҳои асосии сироятӣ</t>
  </si>
  <si>
    <t xml:space="preserve"> Таҳияи барномаи рушди муассисаҳои санаторию курортӣ дар низоми тандурустӣ.</t>
  </si>
  <si>
    <t xml:space="preserve"> Гузаронидани ҳафтаи байналмилалии дастгирии синамаконӣ ва сертификатсияи беморхонаи ба кӯдакон дӯстдошта;</t>
  </si>
  <si>
    <t xml:space="preserve"> Хариди таҷҳизоти флюорографии статсионарӣ ва сайёр</t>
  </si>
  <si>
    <t xml:space="preserve"> Нақшаи васеъ намудани курсҳои кӯтоҳмуддати такмили ихтисос барои табибони умумӣ ва ҳамшираҳои тиббӣ таҳия карда шавад</t>
  </si>
  <si>
    <t xml:space="preserve"> Хариди ваксинаҳои нав барои пешгирии бемориҳои сироятӣ</t>
  </si>
  <si>
    <t xml:space="preserve"> Нақшаи татбиқи Барномаи миллии солимии репродуктивӣ барои солҳои 2019-2022 таҳия карда шавад</t>
  </si>
  <si>
    <t xml:space="preserve"> Таҳияи механизми вуруди сармоягузорӣ ба рушди технологии тиб</t>
  </si>
  <si>
    <t>Таҳияи тартиби маблағгузорӣ ва бастаи ҳуҷҷатҳо барои беморхонаҳо дар асоси ҳолатҳои муолиҷа</t>
  </si>
  <si>
    <t xml:space="preserve"> Таҳияи "Харитаи роҳ барои мониторинг" ҷараёни молиявӣ ба соҳаи тандурустӣ;</t>
  </si>
  <si>
    <t>Лоиҳаи Ҳифзи саломатии модар ва кӯдак ва беҳтар намудани ёрии таъҷилии тиббӣ дар ноҳияҳои вилояти Хатлон.Бонки Рушди Олмон. Грант</t>
  </si>
  <si>
    <t xml:space="preserve"> Таҳия ва татбиқи стандартҳои иҷтимоӣ дар бахшҳои рушди иҷтимоӣ, аз ҷумла таъмини кафолатҳои давлатии иҷтимоӣ дар соҳаи даромади ҳадди аққал, истеъмол, таъминот бо манзил</t>
  </si>
  <si>
    <t xml:space="preserve"> Гузаронидани арзёбии мониторингии солонаи сифати хизматрасонии иҷтимоӣ</t>
  </si>
  <si>
    <t xml:space="preserve">Дохил намудани масъалаҳои робитаҳои байниидоравӣ ба Низомномаи фаъолияти муассисаҳои иҷтимоӣ, Стратегияҳои рушди соҳаҳо ва минтақаҳо                                     </t>
  </si>
  <si>
    <t xml:space="preserve"> Таҳияи харитаи роҳ оид ба таҳкими ислоҳот дар низоми нафақа ва ислоҳоти низомвӣ  (системавӣ) дар бозори меҳнат ва бозори маҳсулоти молиявӣ                                                     </t>
  </si>
  <si>
    <t xml:space="preserve"> Таҳияи Харитаи роҳ оид ба ташкили низоми ғизои иҷтимоӣ барои кӯдакон аз оилаҳои табақаҳои камбизоати аҳолӣ</t>
  </si>
  <si>
    <t xml:space="preserve"> Ташкили мониторинги фарогирӣ ва баррасии амалии талабот оид ба фароҳам овардани муҳити бидуни монеа барои ҳаёт барои маъюбон дар шаҳрсозӣ ва рушди нақлиёти ҷамъиятӣ</t>
  </si>
  <si>
    <t xml:space="preserve">Таҳияи Консепсияи сиёсати фарҳангии Ҷумҳурии Тоҷикистон </t>
  </si>
  <si>
    <t xml:space="preserve"> Таҳияи Барномаи давлатии рушди муассисаҳои фарҳангии ҶТ барои солҳои 2021-2025 </t>
  </si>
  <si>
    <t xml:space="preserve"> Татбиқи амалияи табодули таҷрибаи мутахассисони соҳа, такмили ихтисоси онҳо, истифодаи усулҳои беҳтарини ҷаҳонии фаъолият дар соҳаи фарҳанг</t>
  </si>
  <si>
    <t xml:space="preserve">  Таҳия ва тасдиқи нақшаи миёнамӯҳлати татбиқи корҳои сохтмонӣ, барқарорсозӣ ва таҷдид дар муассисаҳои низоми фарҳанг ва санъат</t>
  </si>
  <si>
    <t xml:space="preserve"> Таъсиси коллексияи рақамии маводхои осорхона, фондҳои рақамии китобҳои нодир ва адабиёти миллӣ, бойгонии сабти барномаҳои консертӣ ва намоишҳои театрӣ, фонди филмҳои миллӣ</t>
  </si>
  <si>
    <t xml:space="preserve"> Таҳияи маҷмӯи чорабиниҳо оид ба дастгирии эҷоди асарҳои бадеӣ, публитсистии бадеӣ,филмхои  ҳуҷҷатӣ ва  бадем  дар бораи шахсиятҳои таърихӣ ва олимони бузург</t>
  </si>
  <si>
    <t xml:space="preserve"> Дар тамоми минтақаҳои кишвар таҳия ва татбиқи барномаҳои таълими касбӣ барои касбҳои маъмултарин ва ояндадор дар сатҳи мувофиқ ба стандартҳои WorldSkills</t>
  </si>
  <si>
    <t xml:space="preserve"> Таҳияи Низомнома дар бораи ташкили гурӯҳҳои дастгирӣ / ихтиёрӣ дар ташкилотҳои таълимӣ</t>
  </si>
  <si>
    <t xml:space="preserve"> Дастгирии низоми иштироки барномавии наврасон ва ҷавонон ҳамчун мушовирони ҳамсол ба тарғиби тарзи ҳаёти солим;</t>
  </si>
  <si>
    <t xml:space="preserve"> Ташкили барномаҳои кӯмаки равонӣ ба наврасон ва ҷавонон, пешгирии худкушӣ</t>
  </si>
  <si>
    <t xml:space="preserve"> Таҷдиди назарияи барномаҳои таълимӣ дар соҳаи технологияҳои иттилоотӣ-коммуникатсионӣ ва иқтисоди рақамӣ</t>
  </si>
  <si>
    <t xml:space="preserve"> Таҳияи ҳисоботи солона оид ба вазъи ҷавонон ва татбиқи сиёсати давлатии ҷавонон</t>
  </si>
  <si>
    <t xml:space="preserve"> Таҳияи барномаҳои ҳифзи фарҳанги анъанавии халқҳои кишвар (фолклор, этнография, таърих) ва ҳунарҳои анъанавӣ бо мақсади рушди робитаҳои наслҳо</t>
  </si>
  <si>
    <t xml:space="preserve"> Дар асоси таҳлили функсионалии низоми  идоракунии бахши сайёхи , муайян кардани самти тақвияти ҷанбаҳои маъмурии идоракунии соҳа</t>
  </si>
  <si>
    <t xml:space="preserve"> Таҳия ва иловаҳои нав ба протоколҳои мавҷуда оид ба ҳифзи меҳнат ва чораҳои бехатарӣ дар ҷойҳо ва хатсайрҳои сайёхӣ</t>
  </si>
  <si>
    <t xml:space="preserve"> Таҳияи Низомномаҳо оид ба таъсиси шӯроҳои доимии рушди сайёҳӣ дар минтақаҳо (дар сатҳи минтақаҳои кишвар) бо иштироки намояндагони сохторҳои соҳибкорӣ дар соҳаи сайёхӣ, аз ҷумла намояндагони санъати амалии халқӣ</t>
  </si>
  <si>
    <t xml:space="preserve"> Маҷмӯи амалҳо оид ба ҳамгироии кишвар ба долонҳои байналмилалии сайёхӣ</t>
  </si>
  <si>
    <t xml:space="preserve"> Таъсиси силсилаи барномаҳои телевизионӣ бо иштироки ходимони фарҳанг ва санъати ватанӣ ва хориҷӣ, ки имконоти бойи фарҳангию таърихӣ ва сайёҳии минтақаҳои кишварро инъикос мекунанд</t>
  </si>
  <si>
    <t xml:space="preserve"> Таҳия ва қабули маҷмӯи чорабиниҳо оид ба мусоидат ба сохтмони манзилҳои дастрас (синфи эконом)</t>
  </si>
  <si>
    <t xml:space="preserve"> Таҳияи барномаҳои мақсадноки соҳавӣ ҷиҳати таъмини самаранокии таъминоти кувваи барк, об ва гармидихии манзил</t>
  </si>
  <si>
    <t xml:space="preserve"> Таҳияи "Барномаи давлатии маърифати экологии аҳолии Ҷумҳурии Тоҷикистон барои давраи 2021-2030".</t>
  </si>
  <si>
    <t xml:space="preserve"> Таҳияи нақшаи чорабиниҳои мутобиқшавӣ ва митигатсионӣ оид ба коҳиш додани таъсири тағйирёбии иқлим ва хавфи офатҳои табиӣ дар бахшҳои асосии иқтисодиёт барои ҷалби сармояи шарикони рушд ва бахши хусусӣ</t>
  </si>
  <si>
    <t xml:space="preserve"> Ҳамгироии (ворид намудани) масъалаҳои коҳиш додани хавфи  офатҳои табиӣ ба стратегияҳои соҳавӣ, барномаҳои рушди маҳаллӣ ва минтақавӣ._x000D_
</t>
  </si>
  <si>
    <t xml:space="preserve"> Азнав таҷҳизонидани хадамоти зидди жола бо радарҳои доплерӣ</t>
  </si>
  <si>
    <t xml:space="preserve"> Ташкили хадамоти кинологӣ дар Кумитаи ҳолатҳои фавқулодда ва мудофиаи граждании назди Ҳукумати Ҷумҳурии Тоҷикистон дар заминаи Маркази таълимии Харангон.</t>
  </si>
  <si>
    <t xml:space="preserve"> Баланд бардоштани иқтидор барои аксуламал барои муҳофизати иншооти нав ва мавҷудаи инфрасохтори ҳаётан муҳим.</t>
  </si>
  <si>
    <t xml:space="preserve"> Такмили низоми мониторинги самаранокии барномаҳои кӯмаки суроғавии иҷтимоӣ тавассути пурсишҳои мунтазами сотсиологӣ ва пурсишҳои гурӯҳҳои мақсаднок (ҳадди аққал дар се сол)</t>
  </si>
  <si>
    <t xml:space="preserve"> Такмили омори гендерӣ ва ташкили махзани маълумот дар бораи ҳама намудҳои зӯроварӣ</t>
  </si>
  <si>
    <t xml:space="preserve"> Гузаронидани форумҳои миллӣ оид ба ҳифзи иҷтимоии кӯдакон бо мақсади муттаҳид намудани амалҳо дар самти таъмини афзоиши некӯаҳволии кӯдакон</t>
  </si>
  <si>
    <t xml:space="preserve"> Ҳамгироии ҳадафҳои дахлдори маҳаллигардонидашудаи ҲРУ ба барномаҳои рушди шаҳрҳо ва ноҳияҳои ҷумҳурӣ</t>
  </si>
  <si>
    <t xml:space="preserve"> Таҳияи чораҳои ҳавасмандгардонӣ оид ба пурзӯр намудани хизматрасонӣ оид ба нигоҳубини шахсони танҳо, пиронсолон ва маъюбон дар шаҳру ноҳияҳо</t>
  </si>
  <si>
    <t>Таҳия ва мувофиқаи шакли таҳияи ҳисобот аз натиҷаи мониторинг</t>
  </si>
  <si>
    <t xml:space="preserve"> Таъсиси паркҳои технологӣ, бизнес-инкубаторҳо, технополисҳо ва ғ.</t>
  </si>
  <si>
    <t xml:space="preserve"> Барқароркунӣ ва рушди минбаъдаи истеҳсолоти химиявӣ, ки ба афзоиши истеҳсоли нуриҳои минералӣ, воситаҳои химиявии маишӣ, каустика ва содаи калсийдор ва ғайра мусоидат мекунанд </t>
  </si>
  <si>
    <t xml:space="preserve"> Таҳияи барнома оид ба паси сар кардани сатҳи пасти худтаъминкунии озуқаворӣ ва беҳтар намудани сифати ғизо</t>
  </si>
  <si>
    <t xml:space="preserve"> Таъсиси истгоҳҳои мошину тракторҳо дар сатҳи минтақаҳо</t>
  </si>
  <si>
    <t>Баланд бардоштани иқтидори хоҷагиҳои деҳқонӣ барои татбиқи технологияҳои нав, ки ба кам кардани тағирёбии иқлим ва мутобиқшавӣ бо назардошти ҷанбаҳои гендерӣ нигаронида шудаанд</t>
  </si>
  <si>
    <t xml:space="preserve"> Тасдиқ ва иҷрои нақшаҳои ҳавзаи идоракунии захираҳои об</t>
  </si>
  <si>
    <t xml:space="preserve"> Азнавсозии идоракунии низоми обёрӣ (гузариш аз идоракунии маъмурию ҳудудӣ ба принсипи гидрографии идоракунии низоми обёрӣ)</t>
  </si>
  <si>
    <t xml:space="preserve"> Таҷдиди нерӯгоҳҳои мавҷуда идома ёфт:_x000D_
НБО Қайроққум </t>
  </si>
  <si>
    <t>Харидории воситаҳои нақлиёт барои ҳамлу нақли байналмилалӣ</t>
  </si>
  <si>
    <t>Таҷдиди роҳи автомобилгарди Восеъ-Ховалинг-Сайрон-Карамик дар доираи лоиҳаи рушди долонҳои 3 ва 5-и Ҳамкории минтақавии иқтисодии Осиёи Марказӣ (ҲМИОМ)</t>
  </si>
  <si>
    <t xml:space="preserve"> Электрификатсиякунонии қитъаи роҳи оҳани Бекобод-Конибодом ва хариди 10 адад электровоз</t>
  </si>
  <si>
    <t xml:space="preserve"> Азнавсозии фурудгоҳҳои маҳаллӣ барои истифодаи ҳавопаймоҳои хурд</t>
  </si>
  <si>
    <t xml:space="preserve"> Ташкили низоми мониторинг ва арзёбии амалиётҳои савдои хориҷӣ                    </t>
  </si>
  <si>
    <t xml:space="preserve"> Баланд бардоштани нерӯи Агентии содироти назди ҲҶТ </t>
  </si>
  <si>
    <t xml:space="preserve"> Такмили расмиёти амалиётҳои "Равзанаи ягона" оид ба амалиётҳои содиротӣ, воридотӣ ва тарнзитӣ </t>
  </si>
  <si>
    <t xml:space="preserve"> Таҳияи методологияи арзёбии самаранокии фаъолияти мақомоти иҷроияи марказӣ ва маҳаллӣ</t>
  </si>
  <si>
    <t xml:space="preserve">  Таҳияи низоми идоракунии хавфҳо нисбат ба қарзи давлатӣ ва қарзи кафолатноки давлатӣ  </t>
  </si>
  <si>
    <t>Таҳия ва татбиқи нақшаи марҳила ба марҳила фарогирии Ҳисоби ягонаи хазинадорӣ дар тамоми бахши давлатӣ</t>
  </si>
  <si>
    <t>Таҳия ва қабули дастурҳои стандартӣ барои ҳисоботи молиявӣ ва мутобиқ намудани он ба Стандартҳои байналмилалии ҳисоботи молиявии бахши давлатӣ</t>
  </si>
  <si>
    <t xml:space="preserve"> Мутобиқ намудани таснифоти буҷетӣ ба Дастури омори молияи давлатии соли 2014, аз ҷумла омори қарзи давлатӣ</t>
  </si>
  <si>
    <t xml:space="preserve"> Омода намудани тағйиру иловаҳо ба санадҳои меъёрии ҳуқуқӣ барои пурзӯр намудани талабот ба:
гузаронидани экспертизаи санадҳои меъёрии ҳуқуқӣ
риояи муҳлати интишори санадҳои меъёрии ҳуқуқӣ дар таъмини иштироки ҳамаи ҷонибҳои манфиатдор дар марҳилаи таҳияи лоиҳаҳои қонунҳо</t>
  </si>
  <si>
    <t>Қабули санади қонунгузорӣ дар бораи дастрасӣ ба иттилооти судӣ</t>
  </si>
  <si>
    <t>Такмили санадҳои меъёрии ҳуқуқӣ барои васеъ намудани доираи шахсон барои гирафтани ёрии ҳуқуқии ройгон</t>
  </si>
  <si>
    <t xml:space="preserve"> Дар қонунгузории ҷиноятӣ пешбинӣ кардани ҷавобгарӣ барои истифодаи зӯроварӣ нисбати аъзои оила</t>
  </si>
  <si>
    <t>Ташкили мониторинги ҷойҳои маҳдуд ва маҳрум сохтан аз озодӣ бо ҷалби намояндагони ҷомеаи шаҳрвандӣ бо мақсади иҷрои уҳдадориҳои  кишвар дар соҳаи ҳуқуқи инсон</t>
  </si>
  <si>
    <t xml:space="preserve"> Таҳия ва қабули санадҳои меъёрии ҳуқуқӣ дар рӯйхати хизматрасониҳои давлатӣ дар соҳаи сармоягузорӣ ва соҳибкорӣ ва стандартҳои онҳо</t>
  </si>
  <si>
    <t>Таҳияи дастурҳо оид ба стандартҳои ҳадди ақали хидматрасонӣ оид ба пешгирии зӯроварӣ ва кӯмак ба қурбониёни зӯроварӣ</t>
  </si>
  <si>
    <t xml:space="preserve"> Мустаҳкам намудани заминаи моддию техникии хидматҳо барои кӯмак ба қурбониёни зӯроварӣ</t>
  </si>
  <si>
    <t xml:space="preserve"> Сохтмони роҳи автомобилгарди Кӯлоб-Қалъаихумб, қитъаи Кӯлоб-Шӯрообод</t>
  </si>
  <si>
    <t xml:space="preserve">Таъсиси платформаи мониторинги маблағгузории ҲРУ </t>
  </si>
  <si>
    <t xml:space="preserve"> Таҳия ва ҷорӣ намудани роҳу усулҳои (методологияи) ҳисобкунии трансфертҳои байнибуҷетӣ дар бахши давлатӣ дар асоси  формулаи муайян</t>
  </si>
  <si>
    <t xml:space="preserve"> Таҳия ва қабули методологияи таҳлили таъсири танзимкунии санадҳои қонунгузорӣ </t>
  </si>
  <si>
    <t xml:space="preserve"> Таъсиси инфрасохтор барои таъмини дастрасии шахсони имконияташон маҳдуд дар бинои судҳо</t>
  </si>
  <si>
    <t xml:space="preserve"> Таъсиси марказҳои давлатии бӯҳронӣ барои ҷойгиронии муваққатии қурбониёни хушунат</t>
  </si>
  <si>
    <t xml:space="preserve"> Оғози маркази ягонаи хизматрасонии давлатӣ барои сармоягузорон ва соҳибкорон</t>
  </si>
  <si>
    <t xml:space="preserve"> Такмили низоми иҷозатдиҳӣ ва иҷозатномадиҳӣ</t>
  </si>
  <si>
    <t xml:space="preserve"> Таҷдиди назар ва такмили тарифҳои мавҷудаи ШДБХ</t>
  </si>
  <si>
    <t>Таҳияи механизмҳои паст намудани хавфҳои лоиҳавӣ бо роҳи иштироки давлат, шарикони рушд ва ташкилотҳои байналмилалии молиявӣ дар сохтори молиявии лоиҳаҳо</t>
  </si>
  <si>
    <t xml:space="preserve"> Таҷдид ва фаъолгардонии кори Шӯрои мавҷуда оид ба Технологияи иттилоотию коммуникатсионии назди Президенти Ҷумҳурии Тоҷикистон ҷиҳати ба он интиқол додани вазифаҳои ҳамоҳангсозӣ ва роҳбарии байнисоҳавӣ  </t>
  </si>
  <si>
    <t xml:space="preserve"> Гузаронидани як қатор таҳқиқот ва таҳлилҳо барои пешниҳоди тавсияҳо оид ба:
- сиёсат дар соҳаи динамикаи аҳолӣ;
- муҳоҷират;
- одамоне, ки дар минтақаҳои ба тағирёбии иқлим моил ва канораҳои шаҳр зиндагӣ мекунанд;
- шахсоне, ки ба хизматрасониҳои солимии репродуктивӣ маҳдуданд;</t>
  </si>
  <si>
    <t xml:space="preserve"> Бо техникаи компютерӣ  ва воситаҳои техникӣ муҷаҳҳаз намудани  мақомоти меҳнати вилоятҳо, шаҳрҳо ва ноҳияҳо</t>
  </si>
  <si>
    <t xml:space="preserve"> Таҳияи нақшаи чорабиниҳо оид ба ҷалби кӯдакони гурӯҳҳои осебпазири аҳолӣ (аз ҷумла кӯдакони дорои эҳтиёҷоти махсуси таълимӣ ва маъюбон) ва мактаб-интернатҳо ба таҳсил.</t>
  </si>
  <si>
    <t xml:space="preserve"> Таъсиси маҷмӯи чораҳо оид ба ҳавасмандгардонии ҳамкории корхонаҳои саноатӣ, муассисаҳои илмӣ, ташкилотҳо ва субъектҳои хоҷагидорӣ бо муассисаҳои таълимӣ барои ташаккули насли нави барномаҳои таълимӣ, амалия ва таҷрибаомӯзӣ, арзёбии натиҷаҳо ва малакаҳо</t>
  </si>
  <si>
    <t xml:space="preserve"> Таҳия ва татбиқи платформаҳо барои ташкили низоми такмили ихтисоси фосилавӣ ва бозомӯзии омӯзгорон</t>
  </si>
  <si>
    <t xml:space="preserve"> Такмили низоми иттилоотии пайгирии шуғли хатмкунандагони муассисаҳои таҳсилоти касбӣ</t>
  </si>
  <si>
    <t xml:space="preserve">  Таъмини пахши муттасил дар сатҳи ҷумҳуриявӣ ва минтақавии барномаҳои телевизионии кӯдакон оид ба рушди барвақти кӯдакон ва таҳсилоти томактабӣ</t>
  </si>
  <si>
    <t xml:space="preserve"> Маҷмӯи чорабиниҳо оид ба таҳкими заминаи дарсҳои фаннӣ, тавсеаи амалияи ташкили синфҳо ва мактабҳои махсус бо таваҷҷӯҳ ба омӯзиши АБЗОқи забонҳои хориҷӣ, информатика, математика, физика, химия, биология</t>
  </si>
  <si>
    <t xml:space="preserve"> Таҳияи маҷмӯи чорабиниҳо оид ба омодасозии муассисаҳои таълимии таҳсилоти олии касбӣ ба аккредитатсияи байналмилалӣ</t>
  </si>
  <si>
    <t xml:space="preserve">  Таҳияи "харитаи роҳ" барои татбиқи низоми рейтингии муассисаҳои илмӣ- тадкикотӣ</t>
  </si>
  <si>
    <t xml:space="preserve"> Таҳияи механизми маблағгузории фаъолияти илмӣ дар соҳаи тандурустӣ</t>
  </si>
  <si>
    <t xml:space="preserve">  Эҷоди муҳити меъёрӣ - хукукӣ  барои рушди ширкатҳои хусусии тандурустӣ</t>
  </si>
  <si>
    <t xml:space="preserve"> Таҳияи барномаҳои огоҳии аҳолӣ оид ба масъалаҳои амнияти ғизоӣ.</t>
  </si>
  <si>
    <t xml:space="preserve"> Баланд бардоштани тахассуси табибон, ҳамшираҳои тибби табобати вируси нави COVID-19</t>
  </si>
  <si>
    <t xml:space="preserve"> Таҳия, мутобиқшавӣ, аз нав дида баромадани стандартҳои миллӣ ва протоколҳои клиникӣ дар соҳаи ҳифзи саломатии репродуктивӣ</t>
  </si>
  <si>
    <t xml:space="preserve"> Лоиҳа барои мубориза бо ҳолати фавқулодда COVID-19 Гранти # D604-TJ). Маблағи умумӣ 11,2 млн. Долл</t>
  </si>
  <si>
    <t xml:space="preserve"> Таҳия ва қабули Барномаи давлатии рушди ҳифзи иҷтимоии аҳолии Ҷумҳурии Тоҷикистон барои давраи то соли 2030</t>
  </si>
  <si>
    <t xml:space="preserve"> Таҳияи Низомнома оид ба вокуниш ва пайдарпаии амалҳои низоми ҳифзи иҷтимоӣ, аз ҷумла суғуртаи иҷтимоӣ дар ҳолатҳои фавқулоддаи мухталиф (ҲФ)</t>
  </si>
  <si>
    <t xml:space="preserve"> Таҳияи харитаи роҳ барои ташкил намудани низоми ҷалб, назорат ва танзими дороиҳои нафақавии сармоягузорӣ                                                   </t>
  </si>
  <si>
    <t xml:space="preserve"> Таҳия ва татбиқи намудҳои гуногуни хидматрасониҳои иҷтимоӣ, ки ба кӯдакони оилаҳои камбизоат равона карда шудаанд ва  вуруди онҳоро ба муассисаҳои интернатӣ / статсионарӣ пешгирӣ мекунанд</t>
  </si>
  <si>
    <t>Гузаронидани таҷдиди корхонаи протезӣ-ортопедӣ дар ш.Душанбе</t>
  </si>
  <si>
    <t xml:space="preserve"> Таҳияи Барномаи давлатии ҳифзи ёдгориҳои таърихию фарҳангӣ барои солҳои 2021-2025</t>
  </si>
  <si>
    <t xml:space="preserve">  Гузаронидани арзёбии мониторинги ҳолати мероси фарҳангӣ ( ҳамасола)</t>
  </si>
  <si>
    <t xml:space="preserve"> Маҷмӯи амалҳо барои дастгирии кинои рақамӣ ва аниматсия, аз ҷумла аниматсияи муаллифӣ</t>
  </si>
  <si>
    <t xml:space="preserve"> Таҳияи "харитаи роҳ" (дар доираи рушди ҳамкорӣ бо соҳибкорӣ) ҷиҳати оммавигардонӣ ва таблиғи нишонаҳои миллии фарҳангӣ (брендинг бо назардошти хусусиятҳои анъанаҳо ва фарҳанги минтақавӣ)</t>
  </si>
  <si>
    <t xml:space="preserve"> Таҳияи Низомнома дар бораи тасҳеҳи арзёбии сатҳ ва сифати таҳсилоти ғайрирасмии ҷавонон, сертификатсия кардани дониш ва салоҳиятҳо, аз ҷумла онҳое, ки тавассути таҳсили худидоракунӣ ба даст оварда шудаанд;</t>
  </si>
  <si>
    <t xml:space="preserve"> Ташкил ва гурухзои меҳнатии (стройотрядхо) донишҷӯён</t>
  </si>
  <si>
    <t xml:space="preserve"> Таъсиси низоми мониторинги сотсиологии равандҳои ҷалби наврасон ва ҷавонон ба истеъмоли нашъа, машрубот ва моддаҳои психотропӣ, танфурӯшӣ</t>
  </si>
  <si>
    <t xml:space="preserve"> Таҳия ва татбиқи усулҳои корӣ ва барномаҳои озмоишӣ барои кор бо ҷавононе, ки дар ҳолатҳои вазнини ҳаётӣ қарор доранд, аз ҷумла бо ҷавононе, ки дар ҷойҳои ҳабс нигоҳ дошта мешаванд ва аз ҷойҳои ҳабс озод карда мешаванд</t>
  </si>
  <si>
    <t xml:space="preserve"> Тақвияти механизмҳои танзими ҳуқуқии амнияти иттилоотии кӯдакон ва ҷавонон</t>
  </si>
  <si>
    <t xml:space="preserve"> Омодасозии маҷмӯаҳои омории Ҷавонони Тоҷикистон бо мақсади  тахлили  мунтазами вазъ</t>
  </si>
  <si>
    <t xml:space="preserve"> Таҳия ва пешбурди маҷмӯи чорабиниҳо оид ба дастгирии иштироки наврасон ва ҷавонон дар татбиқи лоиҳаҳои рушди ҳамоҳанг ва ҳифзи муҳити зист, аз ҷумла эҳтиром ба табиат ва олами ҳайвонот</t>
  </si>
  <si>
    <t xml:space="preserve"> Ташкили чорабиниҳои умумимиллии тарбияи ҷисмонӣ ва варзиш</t>
  </si>
  <si>
    <t xml:space="preserve"> Таҳия ва татбиқи методологияи ҳисоби  счетхои миллӣ, аз ҷумла муайян кардани саҳми бахши сайёхӣ  ба ММД, сармоягузорӣ, ташкили ҷойҳои нави корӣ,нақлиёт, хӯроки умумӣ, савдои чакана ва омори дигар</t>
  </si>
  <si>
    <t xml:space="preserve"> Таҳияи нақшаи тайёр кардани кадрҳои иншооти сайёхии кишвар  доир ба риояи  қоидаҳои ҷории саломатӣ ва таъмин бо асбобҳои муҳофизатии шахсӣ</t>
  </si>
  <si>
    <t xml:space="preserve"> Таҳия ва татбиқи талаботи тахассусии умумӣ ба кадрҳо ва хатмкунандагони муассисаҳои таълимии касбии соҳаи сайёхӣ </t>
  </si>
  <si>
    <t xml:space="preserve"> Ҷалби бахши хусусӣ дар рушди бозори манзил ва инфрасохтори шаҳрӣ тавассути ШДБХ</t>
  </si>
  <si>
    <t xml:space="preserve"> Таҳия ва тасдиқи Низомнома оид ба меъёрхои истеъмолӣ ва гурӯҳҳои афзалиятноки истеъмолкунандагони хизматрасонихои коммунали </t>
  </si>
  <si>
    <t xml:space="preserve"> Таҳияи Нақшаи миллии мутобиқшавӣ ба тағйирёбии иқлим</t>
  </si>
  <si>
    <t xml:space="preserve"> Таъсиси механизми интиқоли хатари офатҳо ва суғуртаи миллӣ.</t>
  </si>
  <si>
    <t xml:space="preserve"> Таъсиси маркази наҷотдиҳӣ ва барқарорсозии КҲФМГ</t>
  </si>
  <si>
    <t xml:space="preserve"> Таъсиси Марказҳои идоракунии бӯҳронӣ дар заминаи Марказҳои идоракунии фаврии ҳолатҳои фавқулодда ва Низоми даъвати таъҷилӣ ва вокуниши фаврӣ ба ҳолатҳои фавқулодда. </t>
  </si>
  <si>
    <t xml:space="preserve"> Дохил кардани арзёбиҳо оид ба паст кардани сатҳи камбизоатӣ, дастгирии даромад ва коҳиши нобаробарӣ ба Нақшаи Чорабиниҳо_x000D_
 хавфҳои эҳтимолӣ барои иқтисоди миллӣ, аз ҷумла дар Нақшаи вокуниш ба ҳолатҳои фавқулодда дар робита бо коронавируси COVID-19 </t>
  </si>
  <si>
    <t xml:space="preserve"> Таҳия ва тасдиқи дастурҳо оид ба пешниҳоди омори ҷудошудаи ҷинсӣ барои баҳодиҳии пешрафти баробарии гендерӣ дар бахшҳои гуногун, пешгирии зӯроварии гендерӣ ва ҷинсӣ</t>
  </si>
  <si>
    <t xml:space="preserve"> Таҳияи маҷмӯи чорабиниҳо оид ба дастгирии фаъолияти иттиҳодияҳои ҷамъиятӣ, ташкилотҳои ҷамъиятӣ оид ба ҳалли масъалаҳои беҳтар намудани вазъи кӯдакон ва ҳимояи ҳуқуқҳои онҳо</t>
  </si>
  <si>
    <t xml:space="preserve"> Тайёр кардани профилҳои минтақавӣ оид ба пешрафт дар самти ноил шудан ба нишондиҳандаҳои ҷудошудаи ҲРУ</t>
  </si>
  <si>
    <t xml:space="preserve"> Таъсиси хидматҳои алтернативии ихтиёриён барои расонидани хадамоти иҷтимоӣ дар маҳал</t>
  </si>
  <si>
    <t xml:space="preserve">Таҳияи регламенти гузаронидани мониторинг </t>
  </si>
  <si>
    <t xml:space="preserve">  Сохтмони роҳи автомобилгарди Кӯлоб-Қалъаихумб, қитъаи Шкев-Қалъаихумб  </t>
  </si>
  <si>
    <t xml:space="preserve"> Ташкили барномаҳои омӯзишӣ (семинарҳо, тренингҳо) барои мутахассисони вазорату идораҳо ва ҳамаи ҷонибҳои манфиатдор оид ба таҳлили таъсири танзимкунанда </t>
  </si>
  <si>
    <t xml:space="preserve"> Ворид намудани тағйиру иловаҳо ба санадҳои меъёрии ҳуқуқии амалкунанда вобаста ба кам кардани муҳлати ҳабси гумонбаршуда, айбдоршаванда ва судшаванда, инчунин татбиқи чораҳои пешгирикунанда дар намуди ҳабси хонагӣ ва гарав ба амалияи мақомоти тафтишотӣ ва судӣ</t>
  </si>
  <si>
    <t xml:space="preserve"> Таъсиси марказҳои ғайриҳукуматӣ оид ба дастгирӣ ва кӯмаки иҷтимоӣ ва ҳуқуқӣ алайҳи зӯроварии хонаводагӣ</t>
  </si>
  <si>
    <t xml:space="preserve"> Муаррифии механизми хидматрасонии фосилавӣ ба сармоягузорон тавассути татбиқи ташаббуси сармоягузории электронӣ дар равзанаи ягона дар доираи барномахои кӯмак ба сармоягузорон</t>
  </si>
  <si>
    <t xml:space="preserve"> Таҳияи санадҳои меъёрии ҳуқуқӣ, ки ба танзими санҷишҳои субъектҳои соҳибкорӣ нигаронида шудаанд</t>
  </si>
  <si>
    <t xml:space="preserve"> Рушди низоми дастгирӣ, ҳавасмандгардонӣ, кафолат ва маблағгузории муштараки лоиҳаҳои ШДБХ</t>
  </si>
  <si>
    <t>Таҳияи тартиби пешниҳоди кафолати давлатӣ ба сармояи бахши хусусӣ ҳангоми маблағгузории лоиҳаҳои ШДБХ</t>
  </si>
  <si>
    <t xml:space="preserve"> Ҷорӣ намудани таҷрибаи форсайт ва дигар усулҳои пешқадам барои таҳияи дурнамои сенарияҳои рушди рақамикунонӣ ва қабули қарорҳо ва чораҳои дахлдор ҷиҳати такмили раванди онҳо </t>
  </si>
  <si>
    <t xml:space="preserve"> Таҳияи сиёсати миллӣ ва нақшаҳо оид ба таъмини мутавозини рушди шаҳрҳо. Ноҳияҳои куҳистон бо дарназардошти масъалаҳои муҳоҷират </t>
  </si>
  <si>
    <t xml:space="preserve"> Гузаронидани таҳқиқот дар бозорҳои меҳнатии минтақавӣ</t>
  </si>
  <si>
    <t xml:space="preserve">  Тавсеаи минтақавии барномаи хӯроки ройгон дар мактаб барои кӯдакони оилаҳои камбизоат ва гурӯҳҳои осебпазир</t>
  </si>
  <si>
    <t xml:space="preserve"> Таҳия ва қабули маҷмӯи ҳавасмандгардонӣ, аз ҷумла механизмҳои ғайримолиявӣ барои дастгирии афзоиши нуфуз ва сифати омӯзгорони муассисаҳои таълимӣ</t>
  </si>
  <si>
    <t xml:space="preserve"> Таҳия, тасдиқ ва татбиқи Чорчӯбаи тахассусии миллӣ дар соҳаи таҳсилоти касбӣ</t>
  </si>
  <si>
    <t xml:space="preserve"> Гузаронидани чорабиниҳои иттилоотӣ- таргибоӣи  барои роҳнамоии касбӣ дар байни талабогон/ ҷавонон</t>
  </si>
  <si>
    <t xml:space="preserve"> Тасдиқи "харитаи роҳ" барои шомил кардани донишгоҳҳои кишвар ба рӯйхати чунин агентҳои байналмилалии рейтингӣ, ба монанди QS, THE</t>
  </si>
  <si>
    <t xml:space="preserve">  Гузаронидани таҳқиқот оид ба муайян намудани иқтидори технопаркҳои таъсисёфта, саҳми онҳо дар рушди инноватсионии кишвар</t>
  </si>
  <si>
    <t>Хар сол гузаронидани тахлил ва арзёбии бозори меҳнат дар сохаи тандурустӣ</t>
  </si>
  <si>
    <t xml:space="preserve"> Таҳияи заминаи меъёрӣ ва ҳуқуқии ҳифзи саломатии аҳолӣ аз моддаҳо ва организмҳои зараровари хӯрок, нӯшокиҳо</t>
  </si>
  <si>
    <t xml:space="preserve"> Таҳияи нақшаи ҳамаҷонибаи тарзи ҳаёти солим бо мақсади баланд бардоштани сатҳи огоҳии аҳолӣ оид ба пешгирии бемориҳои сироятӣ, алахусус вируси нави COVID-19</t>
  </si>
  <si>
    <t xml:space="preserve"> Таҳия, мутобиқсозӣ ва паҳн кардани маводҳои иттилоотӣ дар соҳаи ҳифзи саломатии репродуктивӣ, аз ҷумла тавассути ВАО</t>
  </si>
  <si>
    <t xml:space="preserve"> Лоиҳаи “Беҳтар намудани хизматрасонии тиббӣ ба модарон ва кӯдакон дар чор ноҳияи вилояти Хатлон Маблаги умимии лоя - 26,87 миллион доллари ИМА 23 миллион доллари ИМА имтиёзони Бонки Исломияи рушд -14, 95 миллион доллари ИМА Грант 8,5 миллион доллар</t>
  </si>
  <si>
    <t xml:space="preserve"> Таҳия ва татбиқи механизмҳо / низомҳои "алоқаи бозпас" дар доираи таҳкими низоми идоракунии иттилоотии низоми суғуртаи иҷтимоӣ ва кӯмаки иҷтимоӣ         </t>
  </si>
  <si>
    <t xml:space="preserve"> Такмили Феҳристи ягонаи ҳифзи иҷтимоии аҳолӣ аз рӯи ҷинс, синну сол бо ҷудо кардани кӯдакон, бекорон, пиронсолон, маъюбон ва дигар гурӯҳҳои осебпазири аҳолӣ                                              </t>
  </si>
  <si>
    <t xml:space="preserve"> Ташкили баҳодиҳии алоқамандии бори андоз ва таъминоти нафақа дар заминаи соҳаҳо ва минтақаҳои кишвар барои пешниҳод ба Ҳукумат                  </t>
  </si>
  <si>
    <t xml:space="preserve"> Амалӣ намудани тадбирҳо оид ба рушди низоми марказҳои тавонбахшӣ дар нақшаи миёнамӯҳлати сохтмонӣ, барқарорсозӣ, всеъкунии инфрасохтори низоми тандурустӣ дар доираи лоиҳаҳои ШДБХ                                                        </t>
  </si>
  <si>
    <t xml:space="preserve">Таҳияи Барномаи давлатии ҳифзи ёдгориҳои ғайримоддии халқи  тоҷик барои солҳои 2021-2025 </t>
  </si>
  <si>
    <t xml:space="preserve"> Сохтмони биноҳои нав, барқарорсозии биноҳо  муассисаҳои фарҳанг ва санъат, муҷаҳҳаз кардани онҳо бо таҷҳизот ва технологияҳои муосир</t>
  </si>
  <si>
    <t xml:space="preserve"> Таъсиси платформаҳои минтақавии навигаторҳо ва маҷмӯи хидматҳои муттасили таълимӣ дар доираи  сомонаи  мақомоти иҷроияи маҳаллӣ</t>
  </si>
  <si>
    <t xml:space="preserve"> Дохил намудани механизмҳои дастгирии соҳибкории ҷавонон ба барномаҳои миллии дастгирии соҳибкорӣ</t>
  </si>
  <si>
    <t xml:space="preserve"> Тақвият додани барномаҳои машварати барои чавонон  ва хизмтрасонихои муассисахои тиббии  дӯстона ба ҷавонон (алалхусус дар самти баланд бардоштани маърифати барнома)</t>
  </si>
  <si>
    <t xml:space="preserve"> Гузаронидани барномаҳои махсуси роҳнамоии касбӣ ва шуғли аҳолӣ барои ҷавонони "гурӯҳи осебпазир", ташкили марказҳои сайёри роҳнамоии касбӣ</t>
  </si>
  <si>
    <t xml:space="preserve"> Гузаронидани таҳқиқоти мониторингӣ оид ба иттилоотикунонии таълим ва дастгирии психологии наврасон ва ҷавонон дар муассисаҳои таълимӣ барои омӯзиши муҳити иттилоотӣ, ки ба саломатӣ ва рушд иҳота мекунанд ва таъсир мерасонанд</t>
  </si>
  <si>
    <t xml:space="preserve"> Таъсиси портали иттилоотӣ ва мубоҳисавии ҷавонон дар асоси  сомонаи  Кумитаи кор бо ҷавонон ва варзиши назди Ҳукумати Ҷумҳурии Тоҷикистон</t>
  </si>
  <si>
    <t xml:space="preserve"> Таҳияи низоми дастгирии фаъолияти соҳибкорӣ ва волонтёрии наврасон ва ҷавонон дар лоиҳаҳои ҳифзи муҳити зист ва ҳамзистии осоишта</t>
  </si>
  <si>
    <t xml:space="preserve"> Гузаронидани чорабиниҳои бузурги байналмилалии варзишӣ</t>
  </si>
  <si>
    <t xml:space="preserve"> Таҳияи стандартҳои нав ва такмил додани стандартҳои мавҷудаи мутобиқати стандартҳои экологӣ, сохтмонӣ ва санитарӣ дар сохтмони инфрасохтори сайёҳӣ, сифати хизматрасонии сайёҳӣ</t>
  </si>
  <si>
    <t xml:space="preserve"> Рушди низомҳои суғурта дар  бахши сайёҳӣ</t>
  </si>
  <si>
    <t xml:space="preserve"> Таҳияи барномаи чорабиниҳо оид ба дастгирии истеҳсоли ҳунарҳои замонавии рақобатпазир ва маҳсулоти хотиравӣ, дастгирии воридшавии духтарони ҷавон ба   низоми эҳё ва рушди хунарҳои мардумӣ</t>
  </si>
  <si>
    <t xml:space="preserve"> Таҳияи кадастри миллии газҳои гулхонаӣ, заминаи меъёрӣ ҳуқуқӣ ва методологӣ оид ба ташкили низоми мониторинг, арзёбӣ ва тасдиқи ихроҷи газҳои гулхонаӣ</t>
  </si>
  <si>
    <t xml:space="preserve"> Такмили низоми огоҳкунии бармаҳал дар асоси истифодаи технологияҳои муосири иттилоотию коммуникатсионӣ ва масъалаҳои мутобиқшавӣ ба тағирёбии иқлим ва дигар ҷанбаҳои ҳаётан муҳим.</t>
  </si>
  <si>
    <t xml:space="preserve"> Таъсиси Маркази ёрии психологии КҲФМГ</t>
  </si>
  <si>
    <t xml:space="preserve"> Тақвияти иқтидори техникии Маркази иттилоотӣ-таҳлилии Кумитаи ҳолатҳои фавқулодда ва мудофиаи граждании назди Ҳукумати Ҷумҳурии Тоҷикистон.</t>
  </si>
  <si>
    <t xml:space="preserve"> Дастгирии ташаббусҳои минтақавӣ, аз ҷумла таҳияи рушди сармояи инсонӣ ва барномаи ҳамгироии байниминтақавӣ</t>
  </si>
  <si>
    <t xml:space="preserve"> Таҳияи маҷмӯи чораҳо оид ба ҳавасмандгардонии ҷалби занон дар равандҳои қабули қарор дар ҳама сатҳҳо ва дар ҳама бахшҳо</t>
  </si>
  <si>
    <t xml:space="preserve"> Таҳияи маҷмӯи чораҳо оид ба пешгирии беэътиноӣ, бесарпаноҳӣ ва ҷинояткорӣ, зӯроварӣ ва бераҳмӣ, рафтори худкушӣ дар байни кӯдакон ва наврасон </t>
  </si>
  <si>
    <t xml:space="preserve"> Таҳияи барномаи ҳамаҷонибаи рушди мутавозини минтақаҳо дар асоси баҳодиҳии таҳлилии афзалиятҳои рақобат, истеҳсолот ва махсусгардонии соҳавии минтақаҳои кишвар</t>
  </si>
  <si>
    <t xml:space="preserve">Таҳияи дастури методӣ оид ба корбарӣ бо матритсаи нави амалиёти БМР 2021-2025, барномаҳои   соҳаҳвӣ ва минтақавии рушд </t>
  </si>
  <si>
    <t xml:space="preserve"> Таҳияи лоиҳаҳои ШДБХ барои рушди соҳаҳои афзалиятнок_x000D_</t>
  </si>
  <si>
    <t xml:space="preserve"> Сохтмони иншооти истеҳсолӣ барои истеҳсоли маводи бастабандӣ, инчунин зарфҳои синтетикӣ, алюминий ва шишагӣ_x000D_</t>
  </si>
  <si>
    <t xml:space="preserve"> Таҳияи барнома то давраи соли 2025 оид ба ҷорӣ намудани технологияи ҳозиразамони агроэкологӣ, ки ба таҷрибаи ҷаҳонӣ ва усулҳои анъанавӣ асос ёфтааст</t>
  </si>
  <si>
    <t xml:space="preserve"> Таҳияи харитаи роҳ оид ба ташаккули захираи фонди давлатии ғалла </t>
  </si>
  <si>
    <t>Ҷорӣ намудани таҷрибаи муносиби кишоварзӣ дар истеҳсоли маҳсулоти кишоварзӣ (Стандарти байналмилалии Global G.A.P.);</t>
  </si>
  <si>
    <t>Сохтмони пул тавассути сарбанди Роғун ва роҳе, ки ба он мебарад</t>
  </si>
  <si>
    <t xml:space="preserve"> Сохтмони роҳи оҳани Ҷалолиддини Балхӣ-Ҷайҳун - Панҷи Поён-сарҳади Ҷумҳурии  Исломии Афғонистон</t>
  </si>
  <si>
    <t xml:space="preserve"> Такмили инфрасохтори фурудгоҳи байналмилалии Душанбе (сохтмони терминали боркашонӣ)</t>
  </si>
  <si>
    <t>Таҷдид ва таҷҳизоти фурудгоҳи байналмилалии Хуҷанд</t>
  </si>
  <si>
    <t>Таҳияи маҷмӯи санадҳои меъёри-ҳуқуқӣ оид ба татбиқи низоми дилерҳои аввалия дар бозори коғазҳои қиматнок</t>
  </si>
  <si>
    <t xml:space="preserve">Таҷдиди намояндагиҳои тиҷоратии ҶТ дар хориҷа </t>
  </si>
  <si>
    <t xml:space="preserve"> Такмили низоми идоракунии портали савдои ҶТ </t>
  </si>
  <si>
    <t xml:space="preserve"> Такмили қонунгузории замин бо мақсади ҷудо кардани замин дар баъзе шаҳру ноҳияҳо бо ашёи хом барои ташкили сехҳои саноатӣ_x000D_</t>
  </si>
  <si>
    <t>Татбиқи чорабиниҳо оид ба интихоби минтақаҳо аз рӯи занҷираи "ашёи хом - истеҳсоли маҳсулоти ниҳоӣ - бозорҳои фурӯш"</t>
  </si>
  <si>
    <t xml:space="preserve"> Рушди истеҳсоли маҳсулоти саноати масолеҳи бинокорӣ_x000D_</t>
  </si>
  <si>
    <t xml:space="preserve"> Таҳияи нақшаи миёнамуҳлати чорабиниҳо барои беҳтар намудани хоҷагиҳои хонаводаҳо ба ғизо</t>
  </si>
  <si>
    <t>Такмили заминаи моддию техникии институтҳои илмию тадқиқотии Академияи илмҳои кишоварзӣ</t>
  </si>
  <si>
    <t>Ҷорӣ намудани технологияҳои “сабз” ва инфрасохтори “сабз” дар истеҳсолоти агросаноатӣ</t>
  </si>
  <si>
    <t xml:space="preserve"> Таъсиси махзани маълумот ва низоми иттилоотии бахши об</t>
  </si>
  <si>
    <t xml:space="preserve"> Сохтмони роҳи автомобилгарди  Оби Гарм ва Нуробод</t>
  </si>
  <si>
    <t>Таҳияи механизмҳои танзимкунанда ва институтсионалии кафолатҳои давлатӣ барои таъмини баробарии занон ва мардон дар мақомоти ҳокимияти давлатӣ дар сатҳҳои гуногун.</t>
  </si>
  <si>
    <t xml:space="preserve"> Ташкили институти омбудсмени молиявӣ оид ба ҳимояи ҳуқуқи сармоягузорон ва соҳибкорон</t>
  </si>
  <si>
    <t xml:space="preserve"> Таҳияи меъёрҳо (критерияҳо) дар асоси стандартҳои байналмилалии сифат ҷиҳати пешниҳоди афзалият ба лоиҳаҳои содиротӣ  </t>
  </si>
  <si>
    <t xml:space="preserve"> Таҳия ва қабули Стратегияи ислоҳоти худидоракунии маҳаллӣ дар Ҷумҳурии Тоҷикистон</t>
  </si>
  <si>
    <t xml:space="preserve"> Таъсиси низоми мониторинг ва арзёбии иҷрои санадҳои меъёрии ҳуқуқии қабулгардида</t>
  </si>
  <si>
    <t xml:space="preserve"> Таҳияи қоидаҳои ҷорӣ намудани амалияи ба иштирокчиёни мурофиа судӣ фаҳмонидани моҳияти санади судии қабулшуда</t>
  </si>
  <si>
    <t xml:space="preserve">  Таҳияи маҷмӯи чораҳо оид ба ҳамгироии қурбониёни зӯроварӣ, инчунин ҷорӣ намудани барномаҳои ислоҳӣ барои зӯроварон</t>
  </si>
  <si>
    <t xml:space="preserve"> Таъсис ва такмили низоми мониторинги мавқеи кишвар дар арзёбиҳои иқтисодии байналмилалӣ</t>
  </si>
  <si>
    <t xml:space="preserve">Таҳияи Қонуни алоҳида вобаста ба пардохтпазирии корпоративӣ </t>
  </si>
  <si>
    <t xml:space="preserve"> Омода намудани бастаи имтиёзҳои андозиву гумрукӣ ба лоиҳаҳои ШДБХ</t>
  </si>
  <si>
    <t xml:space="preserve">Таҳияи Харитаи роҳ вобаста ба ҷорӣ намудани ҳукумати электронӣ, ки дар марҳилаҳои кутоҳмуҳлат, миёнамуҳлат ва дарозмуҳлат татбиқ карда мешавад </t>
  </si>
  <si>
    <t xml:space="preserve"> Гузаронидани як қатор семинарҳо / мизҳои мудаввар ва муколамаи сиёсӣ оид ба масъалаҳои зерин:                                                                                                                                        (i) дароз кардани мӯҳлати таҳсил тавассути мусоидат ба баланд бардоштани синни издивоҷи аввал, барои шуғли ҷавонон, махсусан духтарон;
(ii) беҳтар намудани фаҳмиши ҷонибҳои манфиатдор дар робита бо динамикаи аҳолӣ ва рушди иқтисодӣ;
(iii) зарурати таҳияи сиёсат ва нақшаҳои миллӣ дар асоси боэътимод ва асоснок;                                          (iv) муносибати баробар ба муҳоҷирон аз ҷиҳати шуғл, музди меҳнат, кӯмакпулиҳои иҷтимоӣ, аз ҷумла тандурустӣ ва дастрасӣ ба хидматҳо</t>
  </si>
  <si>
    <t xml:space="preserve"> Таҳияи механизми шуғл ва бозомӯзии шахсони  калонсол</t>
  </si>
  <si>
    <t xml:space="preserve">  Тақвият додани  иқтидорҳо  ва имконияти марказҳои рушди истеъдодҳо дар ҳама шаҳру ноҳияҳои ҷумҳурӣ</t>
  </si>
  <si>
    <t xml:space="preserve"> Омода намудани заминаи методӣ оид ба рушди таълими махсуси фаннӣ барои хонандагони синфҳои 10-11 бо тавсеаи имкониятҳои таълими касбӣ, ки ба рушди қобилият ва салоҳияти хонандагон равона карда шудааст</t>
  </si>
  <si>
    <t xml:space="preserve"> Гузаронидани арзёбии бозори талаботи ба  таҳсилоти касбӣ барои пешниҳод ба Вазорати маориф, Вазорати меҳнат, муҳоҷират ва шуғли аҳолӣ, донишкадаҳо ва донишгоҳҳо (ҳар се сол)</t>
  </si>
  <si>
    <t xml:space="preserve">  Дохил намудани масъалаҳои хифзи моликияти зеҳнӣ ба Низомномаи фаъолияти бизнес-инкубаторҳо ва технопаркҳои минтақавӣ</t>
  </si>
  <si>
    <t xml:space="preserve"> Таъсиси инфрасохтори мувофиқ (лабораторияҳо) барои назорати байторӣ-санитарӣ ва фитосанитарӣ</t>
  </si>
  <si>
    <t xml:space="preserve"> Таҳия, мутобиқшавӣ, аз нав дида баромадани стандартҳои миллӣ ва протоколҳои клиникӣ оид ба пешгирӣ, ташхис ва табобати бемориҳои сироятӣ</t>
  </si>
  <si>
    <t xml:space="preserve"> Мониторинг ва баҳодиҳии вазъи солимии репродуктивӣ дар сатҳи КАТ</t>
  </si>
  <si>
    <t xml:space="preserve">Таҳияи Харитаи роҳ оид ба оптимизатсияи фаъолияти марказҳои хидматрасонии иҷтимоӣ, ки дар шакли фармоиши давлатии иҷтимоӣ хидматҳои иҷтимоӣ мерасонанд    </t>
  </si>
  <si>
    <t xml:space="preserve"> Таҳия ва татбиқи низоми иттилоотии корпоративии автоматикунондашудаи "СИКА-нафақа"                                       </t>
  </si>
  <si>
    <t xml:space="preserve"> Ташаккули муносибати мусбӣ ва бидуни табъиз дар ҷомеа нисбати маъюбон </t>
  </si>
  <si>
    <t xml:space="preserve">Таҳияи Барномаи давлатии рушди фаъолияти нашриётӣ ва чопи ҶТ барои солҳои 2021-2025 </t>
  </si>
  <si>
    <t xml:space="preserve"> Таҳияи лоиҳаҳо оид ба дастгирии лоиҳаҳои таълимии ҷавонон, ки дастрасӣ ба шаклҳои гуногуни таҳсилоти иловагӣ ва ғайрирасмии ҷавонони маъюбро фароҳам меоранд, васеъ намудани имкониятҳо барои таҳсилоти фарогир_x000D_
</t>
  </si>
  <si>
    <t xml:space="preserve"> Таҳияи чораҳо оид ба таҳкими институти оилаи ҷавон</t>
  </si>
  <si>
    <t xml:space="preserve"> Маҷмӯи фаъолиятҳо барои омодагии шоиста ба Бозиҳои олимпӣ</t>
  </si>
  <si>
    <t xml:space="preserve"> Таҳияи Низомнома дар бораи ҷорӣ намудани низомҳои сертификатсияи ихтиёрии объектҳои  бахши сайёҳӣ аз рӯи низоми "Туристӣ дӯстона"; сертификатсия аз рӯи низоми "туристӣ" - мутобиқати иншооти намоиши сайёҳӣ ва инфрасохтор ба стандартҳои санитарӣ, талабот ба мавҷудияти доимии оби гарм, низомҳои таъминоти барқӣ, воситаҳои назорати видеоӣ, кормандоне, ки забонҳои хориҷиро медонанд,  низомҳои гуногуни пардохт</t>
  </si>
  <si>
    <t xml:space="preserve"> Тартиб додани нақшаи такмили ихтисоси кормандони мақомоти ҳифзи ҳуқуқ оид ба кор бо сайёҳон</t>
  </si>
  <si>
    <t xml:space="preserve"> Таҳияи харитаи роҳ барои таъмини рақобатпазирии маҳсулоти ҳунарҳои миллӣ, пешбурди он дар бозорҳои дохилӣ ва хориҷӣ</t>
  </si>
  <si>
    <t xml:space="preserve"> Таҳияи Стратегияи Миллии идоракунии партовҳои сахти коммуналӣ ва захираҳои моддии дуввумдараҷа барои давраи то соли 2030  </t>
  </si>
  <si>
    <t xml:space="preserve"> Такмили талаботҳои меъёрӣ оид ба тақвияти ҳамоҳангсозии амалҳо дар низоми хадамоти ҷустуҷӯ ва наҷотдиҳӣ</t>
  </si>
  <si>
    <t xml:space="preserve"> Пешбурди низоми шаффофият ва ҳисоботдиҳии мақомоти давлатӣ, дастгирии мониторинги ҷамъиятӣ оид ба иҷрои ӯҳдадориҳо оид ба тақсимоти хизматрасониҳои иҷтимоӣ ва сифати онҳо</t>
  </si>
  <si>
    <t xml:space="preserve"> Таҳияи маҷмӯи чорабиниҳо оид ба таҳкими раванди омӯзиши гендерӣ ва баланд бардоштани салоҳияти гендерӣ дар мақомоти хокимияти давлатӣ дар ҳама сатҳҳо</t>
  </si>
  <si>
    <t xml:space="preserve"> Таҳияи Барномаи курсҳои омӯзиши ҳуқуқӣ ва огоҳии кӯдакон ва волидони онҳо дар бораи ҳуқуқҳои онҳо_x000D_</t>
  </si>
  <si>
    <t xml:space="preserve"> Таҳияи меъёрҳои баҳодиҳии самаранокии татбиқи ислоҳоти сохторӣ ва институтсионалӣ дар низоми идоракунии маҳаллӣ</t>
  </si>
  <si>
    <t xml:space="preserve">Таҳияи регламенти гузаронидани арзёбӣ </t>
  </si>
  <si>
    <t xml:space="preserve"> Таъсис ва рушди ассотсиатсияҳои соҳавӣ</t>
  </si>
  <si>
    <t xml:space="preserve"> Модернизатсияи инфрасохтор ва аз нав таҷҳизонидани саноат бо роҳи баланд бардоштани самаранокии истифодаи захираҳо ва истифодаи васеъи технологияҳои тоза ва аз ҷиҳати экологӣ тоза</t>
  </si>
  <si>
    <t xml:space="preserve"> Таҳияи барнома оид ба гузаронидани чорабиниҳои муштараки байниидоравӣ, ки ба  коҳиши сатҳи озебпазирии бахшҳои кишоварзӣ аз оқибатҳои тағйирёбии иқлим равона шудаанд</t>
  </si>
  <si>
    <t>Таҳияи барнома оид ба мубориза бар зидди ҳашаротҳои зараррасон ва бемориҳои зироату чорво</t>
  </si>
  <si>
    <t xml:space="preserve"> Таҳияи барномаи такмилёфтаи рушди манбаъҳои барқароршавандаи энергия ва сохтмони нерӯгоҳҳои хурд барои солҳои 2021-2025 (Ҳадафи ҲРУ 2)</t>
  </si>
  <si>
    <t xml:space="preserve"> Сохтмони пул аз болои дарёи Панҷ ба маҳаллаи Кокули Ҷумҳурии исломии Афғонистон ва роҳҳое, ки ба он мегузаранд</t>
  </si>
  <si>
    <t>1 Лоиҳаи сармоягузории "Рушди маҷмааи нақлиётӣ ва хидмати логистикӣ дар Ҷумҳурии Тоҷикистон"</t>
  </si>
  <si>
    <t xml:space="preserve"> Татбиқи маҷмӯи чорабиниҳо оид ба таҳкими соҳаи фаннии «Технология» бо таъмин намудани малакаҳои амалии истеҳсолӣ</t>
  </si>
  <si>
    <t xml:space="preserve"> Таҳияи Низомнома дар бораи таъсиси консорсиумҳо, аз ҷумла якчанд донишгоҳҳо, ташкилотҳои илмӣ ва корхонаҳои калон, барои ҳалли масъалаҳои мушаххаси рушди соҳавӣ, аз ҷумла дар доираи саноатикунонии босуръати кишвар</t>
  </si>
  <si>
    <t xml:space="preserve"> Таҳияи маводи иттилоотӣ оид ба амалияи гигиенӣ ва санитарӣ дар байни аҳолӣ оид ба пешгирии бемориҳо ва камғизоӣ</t>
  </si>
  <si>
    <t xml:space="preserve">Таҳияи харитаи роҳ оид ба татбиқи технологияҳои рақамӣ барои муайянкунии шахсият ва хизматрасонӣ ба нафақахӯрон, гирандагони кумакпулӣ ва хизматрасониҳои  иҷтимоӣ                      </t>
  </si>
  <si>
    <t xml:space="preserve"> Татбиқи моделҳои ҳисобҳои актуарӣ ва таҳияи пешгӯиҳои устувории низоми нафақа</t>
  </si>
  <si>
    <t xml:space="preserve"> Омодасозии заминаи ҳуқуқӣ ва меъёрӣ оид ба ҷорӣ намудани кумакпулӣ барои онҳое, ки ба аъзои оилаи маъюб нигоҳубин мекунанд                                                     </t>
  </si>
  <si>
    <t xml:space="preserve"> Таҳияи Барномаи давлатии рушди ҳуқуқи муаллифӣ дар ҶТ барои солҳои 2022-2027 </t>
  </si>
  <si>
    <t xml:space="preserve"> Таҳияи бастаҳои минтақавии кафолатҳо барои дастгирии ҷавонони боистеъдод, аз ҷумла рушди низоми кафолатҳои иҷтимоӣ (манзил, дастгирии грантӣ барои мутахассисони ҷавон ва донишҷӯён)</t>
  </si>
  <si>
    <t xml:space="preserve"> Омода ва такмили ихтисоси мураббиён, доварон, мутахассисони соҳаи варзиш, аз ҷумла ҳайати омӯзгорони Донишкадаи тарбияи ҷисмонӣ</t>
  </si>
  <si>
    <t xml:space="preserve"> Таҳияи стандартҳое, ки талаботи ҳатмии тахассусиро барои кормандони соҳаи сайёҳӣ, ки мустақиман хизматрасохои сайёхӣ мерасонанд</t>
  </si>
  <si>
    <t xml:space="preserve"> Таҷдиди саҳми муайяншудаи миллӣ (NDC) барои ноил шудан ба ҳадафи глобалии Конвенсияи чаҳорчӯби Созмони Милали Муттаҳид оид ба тағирёбии иқлим (UNFCCC) аз ҷониби Ҷумҳурии Тоҷикистон</t>
  </si>
  <si>
    <t xml:space="preserve"> Таҳияи ҳисоботи миллӣ оид ба ташхиси рушд ва фарогирии рушд (дар се сол як маротиба)</t>
  </si>
  <si>
    <t xml:space="preserve"> Таҳия ва татбиқи Барномаи ёрии ройгони ҳуқуқӣ ба занон, аз ҷумла дар деҳот</t>
  </si>
  <si>
    <t xml:space="preserve"> Такмили механизми иттилооти васеи аҳолӣ дар бораи имкониятҳои гирифтани кӯмакҳои иҷтимоӣ, равонӣ ва дигар намудҳо_x000D_
ноболиғони қурбонии хушунат ва зӯроварӣ </t>
  </si>
  <si>
    <t xml:space="preserve"> Таҳия ва тасдиқи модели рушди рақобатпазири минтақаҳо</t>
  </si>
  <si>
    <t>Таҳияи меъёрҳои арзёбӣ (таъсир ба пешрафт, натиҷа, муҳиммият ва таъсир ба сатҳи зиндагӣ) бо назардошти таҷрибаи ҷаҳонӣ ва стандартҳои умумӣ</t>
  </si>
  <si>
    <t xml:space="preserve"> Таҳияи механизми ҳавасмандгардонии сармоягузорон дар соҳаи коркарди маҳсулоти кишоварзӣ бо ҷорӣ намудани стандартҳои байналмилалии сифат, аз ҷумла GlobalGAP_x000D_</t>
  </si>
  <si>
    <t>Омода намудани омилҳои ҳавасмандкунӣ ва мукофотонӣ ҳангоми гузаронидани тафриқабандии (диверсификатсия) парвариши зироатҳои кишоварзӣ</t>
  </si>
  <si>
    <t xml:space="preserve"> Таъсиси низоми ягонаи иттилоотии огоҳонидани истеҳсолкунандагони кишоварзӣ оид ба пешгӯии шароитҳои гидрометереологӣ</t>
  </si>
  <si>
    <t>Сохтмони шоҳроҳи байналмилалии Душанбе-Кулма дар қитъаи Қалаихумб-Ванҷ-Рушонн</t>
  </si>
  <si>
    <t>1 Хариди таҷҳизот ва техникаҳо барои сохтмони роҳҳо</t>
  </si>
  <si>
    <t>Таҳияи дастурамал, стандартҳо ва қоидаҳои техникӣ дар фаъолияти иқтисодии хориҷӣ</t>
  </si>
  <si>
    <t xml:space="preserve"> Тайёр намудани шарҳи ҳисоботи оморӣ дар сатҳи мақомоти иҷроияи маҳаллии ҳокимияти давлатӣ ва худидоракунӣ</t>
  </si>
  <si>
    <t xml:space="preserve"> Такмили СМҲ барои беҳтар намудани механизми татбиқи санадҳои судӣ дар амалия</t>
  </si>
  <si>
    <t xml:space="preserve"> Таъмини моддию техникии мақомоти давлатӣ ҷиҳати огоҳии саривақтӣ ва пешгирии зӯроварӣ</t>
  </si>
  <si>
    <t xml:space="preserve"> Такмили низоми барқарорсозии субъектҳои соҳибкорӣ тавассути ҷалби сармоягузориҳои давлатӣ (Фонди дастгирии соҳибкорӣ) ва хусусӣ</t>
  </si>
  <si>
    <t xml:space="preserve"> Таъсиси Фонди маблағгузории лоиҳаҳои ШДБХ</t>
  </si>
  <si>
    <t xml:space="preserve"> Таҳия ва ҷорӣ намудани на камтар аз 10 хизматрасонии давлатӣ дар платформаи электронӣ  </t>
  </si>
  <si>
    <t xml:space="preserve"> Таъсиси платформаҳои интерактивӣ барои ҷалби донишҷӯён, муаллимон, волидон, корфармоёни эҳтимолӣ ба  низоми идоракунии муассисаҳои таълимӣ</t>
  </si>
  <si>
    <t xml:space="preserve"> Таҳияи "харитаҳои роҳ" дар микёси минтакахои кишвар доир ба рушди  бахши сайёхӣ </t>
  </si>
  <si>
    <t xml:space="preserve"> Дар сатҳи вазорату идораҳои ваколатдор ташаккул додани махзани иттилоотӣ оид ба тағирёбии иқлим ва идоракунии хавфи офатҳои табиӣ; </t>
  </si>
  <si>
    <t xml:space="preserve"> Гузаронидани маъракаҳои маърифатӣ оид ба баланд бардоштани фарҳанги ҳуқуқӣ ва ҷалби иҷтимоии занон дар ҳар як шаҳру ноҳияи ҷумҳурӣ</t>
  </si>
  <si>
    <t xml:space="preserve"> Таҳия ва қабули барномаи мақсадноки саноати молҳои бачагона</t>
  </si>
  <si>
    <t xml:space="preserve"> Таҳияи механизмҳои омодасозии лоиҳаҳо дар соҳаи инфрасохтори маҳаллӣ ва ҷалби маблағгузорӣ, аз ҷумла ШДБХ</t>
  </si>
  <si>
    <t xml:space="preserve"> Тақвияти санадҳои ҳуқуқӣ оид ба риояи муносибатҳои шартномавӣ бо шарикони хориҷӣ барои таъсиси корхонаҳои муштарак</t>
  </si>
  <si>
    <t xml:space="preserve"> Андешидани тадбирҳо оид ба беҳтар намудани сохтори хушзоткунии саршумори чорво</t>
  </si>
  <si>
    <t xml:space="preserve"> Дар ҳама сатҳҳо таҳия намудани нақшаи амал оид ба мутобиқшавӣ ба тағйирёбии иқлим дар бахши кишоварзӣ бо дарназардошти шароитҳои мухталифи агроэкологии Тоҷикистон</t>
  </si>
  <si>
    <t>Барқарорсозии шоҳроҳи байналмилалӣ ва ҷумҳуриявӣ қитъаҳои Қизилқалъа-Бохтар</t>
  </si>
  <si>
    <t>Ҷорӣ намудани воситаҳои то судии ҳалли  баҳсҳо - институти "миёнаравӣ" ва медиатсия "</t>
  </si>
  <si>
    <t>Таҳия ва роҳандозии механизми барқарорнамоии корхонаҳои дар ҳолати муфлисшавӣ қарордошта барои фароҳам овардани имконияти муроҷиати кредиторон ба суд ҷиҳати татбиқи ин расмиёт ҳангоми муфлисшавӣ ва муқаррар намудани ҳимояи ҳуқуқӣ барои кредитороне, ки ба чунин корхонаҳо маблағгузорӣ менамоянд</t>
  </si>
  <si>
    <t xml:space="preserve">Таҳияи СМҲ оид ба тақсими масъулиятҳо барои дигаргуниҳои рақамӣ миёни идораҳои мухталиф ҷиҳати роҳандозии назорат, мониторинг ва ҳисоботдиҳӣ дар сатҳи байниидоравӣ </t>
  </si>
  <si>
    <t xml:space="preserve"> Табдил додани китобхонаҳои мактабҳои миёна ба марказҳои муосири таълими мустақили хонандагон, васеъ намудани самтҳои муфиди онҳо бо таҷҳизоти моддию техникӣ ва ба низоми ягонаи иттилоотӣ муттаҳид кардани онҳо, ташкили китобхонаҳои рақамӣ</t>
  </si>
  <si>
    <t xml:space="preserve"> Тасдиқи "харитаи роҳ" барои табдили кишвар ба ҳаби минтақавии љалби донишљўёни хориљӣ </t>
  </si>
  <si>
    <t xml:space="preserve"> Таҳияи барномаҳои минтақавии мақсадноки нигоҳдории объектҳои ёдгориҳои таърихӣ, ки инвентаризатсия, мониторинги ҳолат, таъмири объектҳои ёдгориҳои фарҳангиро фаро мегиранд  </t>
  </si>
  <si>
    <t xml:space="preserve"> Ташкили форумҳои ҳамасолаи миллии маърифатии ҷавонон оид ба рушди технологияҳои нав (дар моҳҳои июл - август, бо навбат дар марказҳои минтақавии кишвар)</t>
  </si>
  <si>
    <t xml:space="preserve"> Таҳияи "Барномаи давлатии экологии Ҷумҳурии Тоҷикистон барои давраи 2021-2030."</t>
  </si>
  <si>
    <t xml:space="preserve"> Таҳияи маҷмӯи чораҳо оид ба ҷалби ҷомеаи шаҳрвандӣ  ба мониторинги барномаҳои рушди шуғл, маориф, тандурустӣ ва ҳифзи иҷтимоӣ бо таваҷҷӯҳ ба таъмини баробарии гендерӣ</t>
  </si>
  <si>
    <t xml:space="preserve"> Иваз кардани шакли ташкилию ҳуқуқии корхонаҳои давлатии саноатӣ бо роҳи табдил додани онҳо ба ҷамъиятҳои саҳҳомӣ, бо мақсади ҷалби сармоягузорӣ_x000D_</t>
  </si>
  <si>
    <t xml:space="preserve">Таҳияи нақшаҳои идоракунии чарогоҳҳо ва таъмини ҷойивазкунӣ дар истифодаи онҳо </t>
  </si>
  <si>
    <t xml:space="preserve"> Таҷдиди роҳи Қизилқалъа-Айваҷ ва Афғонистон</t>
  </si>
  <si>
    <t xml:space="preserve"> Таъсиси платформаи махсус дар биржаҳои фондӣ барои гузаронидани амалиётҳои своп-асъорӣ барои хеджерикунӣ ва коҳиш додани хавфҳои асъорӣ тавассути истифодаи воситаҳои молиявии ҳосилшуда (ҳосилаҳои, амалиётҳои опционӣ ва фючерсӣ ва ғ.);</t>
  </si>
  <si>
    <t xml:space="preserve"> Таъсиси сохтори алоҳида (Кумита ё Агентӣ) оид ба рушд ва ислоҳот дар назди Президент, ки масъули банақшагирии миллии рушд, ислоҳот, мониторинги татбиқи стратегияҳо ва барномаҳо, ҳамоҳангсозии кӯмаки беруна мебошад</t>
  </si>
  <si>
    <t xml:space="preserve"> Таъсиси платформаҳои онлайн ва телефони боварӣ барои шаҳрвандон ҷиҳати гирифтани маслиҳат дар бораи қоидаҳо ва тартиби муроҷиат ба суд</t>
  </si>
  <si>
    <t xml:space="preserve"> Таъсиси феҳрасти уҳдадориҳои кредиторони ба корхонаҳои муфлисшуда маблағгузорикунанда</t>
  </si>
  <si>
    <t xml:space="preserve"> Таҳия ва қабули барнома ҷиҳати ташкили ҳуҷҷатгузории электронӣ дар тамоми муассисаҳои давлатии Ҷумҳурии Тоҷикистон </t>
  </si>
  <si>
    <t xml:space="preserve"> Дар фаъолияти барномавии Кумитаҳои кор бо занон ва оила, ҷавонон ва варзиш ва телевизиону радио ворид кардани тадбирҳо оид ба баланд бардоштани фарҳанги аҳолӣ </t>
  </si>
  <si>
    <t xml:space="preserve"> Таҳияи Низомнома дар бораи тартиби назорати дахлдори ҳолати санитарию экологии ҷойҳои сайёҳӣ, хатсайрҳо, бехатарии ёдгориҳо ва дигар ҷойҳои таърихию фарҳангӣ</t>
  </si>
  <si>
    <t xml:space="preserve">Замима
     ба қарори  Ҳукумати 
Ҷумҳурии Тоҷикистон 
аз «___» _________соли 2021, № ____
</t>
  </si>
  <si>
    <t>БМТ, ВМ, КДСИА</t>
  </si>
  <si>
    <t xml:space="preserve">S&amp;P"B-В" (дурнамои устувор) ва Moody's "B3" (дурнамои манфӣ) </t>
  </si>
  <si>
    <t xml:space="preserve">S&amp;P "BВ" (дурнамои устувор) ва Moody's "B3" (дурнамои устувор) </t>
  </si>
  <si>
    <t>Тақвияти нерӯи таҳлилӣ ва пешгӯии Вазорати молияи ҶТ</t>
  </si>
  <si>
    <t>БМТ гузаришро ба назорати ба хавф нигаронидашуда ба роҳ монд</t>
  </si>
  <si>
    <t xml:space="preserve">  БМТ, ВА  </t>
  </si>
  <si>
    <t xml:space="preserve">Индикаторҳои таъсир (impact):
Ҳиссаи барориш ва гардиши коғазҳои қиматноки корпоративӣ дар ММД, бо фоиз
</t>
  </si>
  <si>
    <t xml:space="preserve"> БМТ, ВМ, КДСИАД</t>
  </si>
  <si>
    <t>БМТ, ВМ, ВА</t>
  </si>
  <si>
    <t xml:space="preserve">ВМ, ВА  </t>
  </si>
  <si>
    <t>ВМ, КДСИАД, ВА,  биржаи молӣ</t>
  </si>
  <si>
    <t xml:space="preserve"> ВМ, КДСИАД, ВА, биржаи молӣ</t>
  </si>
  <si>
    <t>ВМ, КДСИАД, ВА, биржаи молӣ</t>
  </si>
  <si>
    <t xml:space="preserve">КДСИАД, ВКХ, ВМ, </t>
  </si>
  <si>
    <t>КДСИАД,  ВМ, ВА</t>
  </si>
  <si>
    <t>афзоиши ҳиссаи дороиҳои низоми бонкӣ дар ММД, бо %</t>
  </si>
  <si>
    <t>БМТ , ВМ, ВРИС, КДСИА</t>
  </si>
  <si>
    <t>ВМ, ВА</t>
  </si>
  <si>
    <t xml:space="preserve"> ВМ, БМТ, КДСИАД, ВА, биржаи моли</t>
  </si>
  <si>
    <t xml:space="preserve"> ВА</t>
  </si>
  <si>
    <t xml:space="preserve">    Ҳукумати ҶТ, БМТ, ВА   </t>
  </si>
  <si>
    <t xml:space="preserve"> ВМ, КДСИАД,</t>
  </si>
  <si>
    <t xml:space="preserve">БМТ, ВА, АБТ, АТКХТ, ТМК   </t>
  </si>
  <si>
    <t>ВМ, БМТ,  КДСИАД, ВА, биржаи моли</t>
  </si>
  <si>
    <t>ВМ,</t>
  </si>
  <si>
    <t>ВКД, КДАМ, АНДММК, БМТ</t>
  </si>
  <si>
    <t>Такмили фаъолият дар самти МҚД/МТ/МПСҚО, таъминоти моддию техникӣ, беҳтар шудани инфрасохтор ва ҳамчунин паст шудани хавфҳои ҚД/ФТ.</t>
  </si>
  <si>
    <t>Низоми ҳифзшудаи электронии мубодилаи маълумот дар мақомоти давлатӣ ва байнидавлатӣ дар самти МҚД/МТ/МПҚСО насб карда шуд. Иҷрои моддаи 14 қонуни ҶТ дар бораи МҚД/МТ/МПСҚО</t>
  </si>
  <si>
    <t xml:space="preserve">Низоми миллии МҚД/МТ/МПСҚО ба талаботи стандартҳои байналмилалӣ аз ҷумла тавсияҳои ФАТФ баробар карда шуд </t>
  </si>
  <si>
    <t xml:space="preserve">БМТ, </t>
  </si>
  <si>
    <t>БМТ, ВА, ММҚ, КДАМ ва дигар вазорату идораҳо</t>
  </si>
  <si>
    <t xml:space="preserve">КДСИАД, ВА, ВМ, КА, СОИ, </t>
  </si>
  <si>
    <t xml:space="preserve">КДСИАД, ВМ,  КА, СОИ, </t>
  </si>
  <si>
    <t>КДСИАД, ВА, ВМ,  КВД «Бақайдгирии молу мулки  ғайриманқул»,  СОИ, ВРИС, КА,</t>
  </si>
  <si>
    <t xml:space="preserve">КДСИАД, ВМ, ВА, </t>
  </si>
  <si>
    <t xml:space="preserve">КДСИАД, КВД "Маркази татбиқи лоиҳаҳои ШДБХ", ВМ, </t>
  </si>
  <si>
    <t>КДСИАД, КВД "Маркази татбиқи лоиҳаҳои ШДБХ", ВМ, ВА,</t>
  </si>
  <si>
    <t>КДСИАД, ВА, ВМ, КА, , КВД "Маркази татбиқи лоиҳаҳои ШДБХ"</t>
  </si>
  <si>
    <t>ВМваИ, ВМ, ВТҲИА, ВРИС, КВД ХМК, МИМҲД</t>
  </si>
  <si>
    <t xml:space="preserve"> ВМваИ, ВМ, ВТҲИА, ВРИС, КВД ХМК, МИМҲД</t>
  </si>
  <si>
    <t xml:space="preserve"> ВРИС, ВМ, КА, АОМО</t>
  </si>
  <si>
    <t>ВРИС, ВМ, КА, АОМО</t>
  </si>
  <si>
    <t xml:space="preserve">КАСПРИ,  КВД ХМК,  МИМҲД </t>
  </si>
  <si>
    <t>Саноатсодиротбонк, ВМ, ВРИС</t>
  </si>
  <si>
    <t xml:space="preserve">1. БАЛАНД БАРДОШТАНИ САМАРАНОКИИ ИСТИФОДАИ </t>
  </si>
  <si>
    <r>
      <rPr>
        <b/>
        <sz val="12"/>
        <rFont val="Calibri"/>
        <family val="2"/>
        <charset val="204"/>
      </rPr>
      <t>§</t>
    </r>
    <r>
      <rPr>
        <b/>
        <sz val="12"/>
        <rFont val="Times New Roman Tj"/>
        <family val="1"/>
        <charset val="204"/>
      </rPr>
      <t xml:space="preserve">1. САНОАТ ДАР ҲОШИЯИ САНОАТИКУНОНИИ БОСУРЪАТ </t>
    </r>
  </si>
  <si>
    <t>§2. БАХШИ АГРАРӢ: АМНИЯТИ ОЗУҚАВОРӢ ВА ТАЪМИНИ ДАСТРАСӢ БА ҒИЗОИ ХУШСИФАТ</t>
  </si>
  <si>
    <t>§3. ИДОРАКУНИИ ҲАМГИРОИИ ЗАХИРАҲОИ ОБ</t>
  </si>
  <si>
    <t>§5. ВАСЕЪ НАМУДАНИ ИНФРАСОХТОРИ НАҚЛИЁТӢ ВА ТАТБИҚИ ИҚТИДОРҲОИ ТРАНЗИТИИ КИШВАР</t>
  </si>
  <si>
    <t xml:space="preserve">§6. БАХШИ МОЛИЯВӢ ВА ТАЪМИНИ СУБОТИ МОЛИЯВӢ </t>
  </si>
  <si>
    <t xml:space="preserve">§7. БАХШИ ФАЪОЛИЯТИ ИҚТИСОДИ ХОРИҶӢ: БАЛАНД БАРДОШТАНИ ИҚТИДОРИ СОДИРОТИИ КИШВАР ВА ИҚТИДОРИ ВОРИДОТИВАЗКУНӢ </t>
  </si>
  <si>
    <t xml:space="preserve">2. ТАҲКИМИ АСОСҲОИ ИНСТИТУТСИОНАЛИИ ИҚТИСОД </t>
  </si>
  <si>
    <t>§1. НИЗОМИ ИДОРАКУНИИ ДАВЛАТӢ ВА ТАҚВИЯТИ ТАДБИРҲОИ ПЕШГИРИКУНАНДА ВА ЗИДДИБУҲРОНӢ, МУҚОВИМАТ БА КОРРУПСИЯ</t>
  </si>
  <si>
    <t>§2. ВОЛОИЯТИ ҚОНУН ВА ДАСТРАСӢ БА АДОЛАТИ СУДӢ</t>
  </si>
  <si>
    <t xml:space="preserve">§3. ФАЗОИ САРМОЯГУЗОРӢ ВА ШАРИКИИ ДАВЛАТ  ВА  БАХШИ ХУСУСӢ </t>
  </si>
  <si>
    <t xml:space="preserve">Ҳадафи миёнамуҳлат §4.1.1. Такмили заминаи ғайрирақамии табодули рақамӣ                   </t>
  </si>
  <si>
    <t>3. ИДОРАИ РАВАНДҲОИ ДЕМОГРАФӢ</t>
  </si>
  <si>
    <t xml:space="preserve">§1. ШУҒЛИ ПУРМАҲСУЛ  </t>
  </si>
  <si>
    <t xml:space="preserve">§2.  СИФАТИ МАОРИФ ВА ИЛМ </t>
  </si>
  <si>
    <t>§3. СОЛИМИИ АҲОЛӢ ВА ДАРОЗУМРӢ</t>
  </si>
  <si>
    <t>§4. ҲИФЗИ ИҶТИМОӢ</t>
  </si>
  <si>
    <t>§5. ФАРҲАНГ ВА САНЪАТ</t>
  </si>
  <si>
    <t>§6. ҶАВОНОН ВА ВАРЗИШ</t>
  </si>
  <si>
    <t xml:space="preserve">§7. РУШДИ САЙЁҲӢ </t>
  </si>
  <si>
    <t>§8. ТАЪМИНИ ШАРОИТИ ЗИНДАГИИ АРЗАНДА</t>
  </si>
  <si>
    <t>§9. МУҲИТИ ЗИСТ: ТАҒЙИРЁБИИ ИҚЛИМ ВА ИДОРАКУНИИ ХАВФИ ОФАТҲОИ ТАБИӢ</t>
  </si>
  <si>
    <t>§10. ПАСТ КАРДАНИ САТҲИ НОБАРОБАРИИ ИҶТИМОӢ ВА ГЕНДЕРӢ</t>
  </si>
  <si>
    <t xml:space="preserve">4. РУШДИ МИНТАҚАҲО </t>
  </si>
  <si>
    <t>5.НИЗОМИ МОНИТОРИНГ ВА АРЗЁБӢ</t>
  </si>
  <si>
    <t>Такмили чораҳои танзими гумрукӣ ва тарифӣ барои ҳимояи истеҳсолкунандагони ватанӣ дар доираи ташкилоти ҷаҳонии савдо</t>
  </si>
  <si>
    <t>1)</t>
  </si>
  <si>
    <t>2)</t>
  </si>
  <si>
    <t>3)</t>
  </si>
  <si>
    <t>4)</t>
  </si>
  <si>
    <t>5)</t>
  </si>
  <si>
    <t>6)</t>
  </si>
  <si>
    <t>7)</t>
  </si>
  <si>
    <t>8)</t>
  </si>
  <si>
    <t>9)</t>
  </si>
  <si>
    <t>10)</t>
  </si>
  <si>
    <t>11)</t>
  </si>
  <si>
    <t xml:space="preserve">Ҳадафи дарозмуҳлат (афзалиятҳои СМР ва ҲРУ) 
Саноатикунонии босуръат (СМР 2030); 
Бунёди инфрасохтори устувор, мусоидат ба саноатикунонии фарогир ва устувор ( ҲРУ 9)                                 </t>
  </si>
  <si>
    <t>Ҳадафи баланд бардоштани ҳаҷми истеҳсолоти саноатӣ ва ҳиссаи он дар ММД</t>
  </si>
  <si>
    <t>Вазифаи такмили заминаи институтсионалӣ барои рушди устувор ва пешгирикунандаи соҳаҳо_x000D_</t>
  </si>
  <si>
    <t>Вазифаи баланд бардоштани рақобат ва диверсификатсияи соҳа:</t>
  </si>
  <si>
    <t>Ҳадафи такмили сохтори саноат тавассути рушди пешрафтаи саноати коркард</t>
  </si>
  <si>
    <t>Вазифаи афзоиши ҳаҷми истеҳсолот дар саноати коркард ва таъмини талаботи бозори дохилӣ ба маҳсулоти тайёр:</t>
  </si>
  <si>
    <t xml:space="preserve">Ҳадафи тавсеаи фазои саноатикунонии иқтисодиёти мамлакат бо назардошти риояи тадбирҳо вобаста ба ҳифзи муҳити зист </t>
  </si>
  <si>
    <t>Вазифаи афзоиши арзиши изофаи маҳсулоти саноатӣ - раванди рушди кластерҳо</t>
  </si>
  <si>
    <t>12)</t>
  </si>
  <si>
    <t>13)</t>
  </si>
  <si>
    <t>Ҳадафи дарозмуҳлат ноил шудан ба амнияти озуқаворӣ (Ҳадафҳои рушди устувор 2)</t>
  </si>
  <si>
    <t>Ҳадафи миёнамуҳлат таъмини рушди устувори соҳаи кишоварзӣ</t>
  </si>
  <si>
    <t xml:space="preserve">Вазифаи такмили сиёсати идоракунии соҳаи кишоварзӣ </t>
  </si>
  <si>
    <t>Ҳадафи миёнамуҳлати таъмини афзоиши маҳсулнокии соҳаи кишоварзӣ (ҲРУ 2.3.)</t>
  </si>
  <si>
    <t>Вазифаи беҳтар намудани заминаи моддию техникӣ ва таъмини иттилоотии соҳаи кишоварзӣ</t>
  </si>
  <si>
    <t xml:space="preserve">Вазифаи баланд бардоштани иқтидори истеҳсолкунандагони соҳаи кишоварзӣ </t>
  </si>
  <si>
    <t>Ҳадафи дарозмуҳлати (афзалиятҳои СМР ва ХРУ) устувор, одилона ва баробархукук таъмин намудани  ниёзҳои истифодабарандагони об ва муҳити табиӣ (ХРУ 6)</t>
  </si>
  <si>
    <t>Хадафи миёнамуҳлати ҷорӣ намудани низоми Идоракунии ҳамгирои захираҳои об</t>
  </si>
  <si>
    <t>Вазифаи тақвияти заминаи институтсионалии  рушди ИХЗО</t>
  </si>
  <si>
    <t>Вазифаи баланд бардоштани дастрасӣ ба обёрӣ ва мелиоратсия</t>
  </si>
  <si>
    <t>Вазифаи татбиқи чорабиниҳои ташкилию техникӣ бо мақсади сарфаи пул</t>
  </si>
  <si>
    <t xml:space="preserve">Ҳадафи таъмини идоракунии самарабахши молиявии соҳаи энергетика </t>
  </si>
  <si>
    <t xml:space="preserve">Вазифаи коҳиши сатҳи талафоти техникӣ ва тиҷоратии нерӯи барқ </t>
  </si>
  <si>
    <t xml:space="preserve">Вазифаи васеъ намудани дастрасии истеъмолкунандагони маҳалҳои аҳолинишини баландкӯҳ ва дастрас ба нерӯи барқи баландсифат </t>
  </si>
  <si>
    <t>Вазифаи афзоиши содироти нерӯи барқ ​​</t>
  </si>
  <si>
    <t>Вазифаи афзоиши иқтидори тавлидӣ</t>
  </si>
  <si>
    <t xml:space="preserve">Ҳадафи миёнамуҳлати таъмини устуворӣ дар расонидан ва истеъмоли нерӯи барқ дар тамоми сатҳҳо </t>
  </si>
  <si>
    <t>Ҳадафи дарозмуҳлат (афзалиятҳои СМР ва ҲРУ) тавсеаи инфрасохтори нақлиётӣ ва татбиқи иқтидори транзитии кишвар</t>
  </si>
  <si>
    <t>Ҳадафи миёнамуҳлат таъмини рушди устувори иқтидори транзитии кишвар</t>
  </si>
  <si>
    <t>Вазифаи ташаккул ва рушди долонҳои транзитӣ</t>
  </si>
  <si>
    <t>14)</t>
  </si>
  <si>
    <t>15)</t>
  </si>
  <si>
    <t>16)</t>
  </si>
  <si>
    <t>17)</t>
  </si>
  <si>
    <t>18)</t>
  </si>
  <si>
    <t xml:space="preserve">Вазифаи тақвияти инфрасохтори нақлиётии байни шаҳрҳо ва ноҳияҳои кишвар                                                                    </t>
  </si>
  <si>
    <t>Вазифаи рақамикунонии маҷмуии нақлиёт</t>
  </si>
  <si>
    <t>19)</t>
  </si>
  <si>
    <t>20)</t>
  </si>
  <si>
    <t>21)</t>
  </si>
  <si>
    <t>22)</t>
  </si>
  <si>
    <t>23)</t>
  </si>
  <si>
    <t>24)</t>
  </si>
  <si>
    <t>25)</t>
  </si>
  <si>
    <t>26)</t>
  </si>
  <si>
    <t xml:space="preserve">Вазифаи рушди инфрасохтори нақлиёти роҳи оҳан                                                                          </t>
  </si>
  <si>
    <t xml:space="preserve">Вазифаи рушди инфрасохтори авиатсияи гражданӣ                                                                      </t>
  </si>
  <si>
    <t>Хадафи таъмини суботи молиявӣ ва рушди пешгирикунандаи иқтисодиёт</t>
  </si>
  <si>
    <t xml:space="preserve">Вазифаи такмилдиҳии механизми танзими макроиқтисодӣ барои рушди пешгирикунандаи иқтисодиёт                              </t>
  </si>
  <si>
    <t>Вазифаи тақвияти иқтидори коммуникатсионии танзимгарони бахши молиявӣ ва баланд бардоштани эътимоди субъектҳои бозор ба ташкилотҳои молиявӣ:</t>
  </si>
  <si>
    <t>Хадафи дарозмухлати (афзалиятхои СМР 2030):  Беҳтар намудани дастрасии субъектҳои БВИ ба  маблағгузории дарозмуддат</t>
  </si>
  <si>
    <t>Ҳадафи миёнамуҳлати беҳтар намудани дастрасии субъектҳои БВИ ба  маблағгузории дарозмуддат</t>
  </si>
  <si>
    <t>Вазифаи беҳтар намудани дастрасии субъектҳои БВИ барои маблағгузории дарозмуддат</t>
  </si>
  <si>
    <t>Вазифаи таъсиси низоми муосири идоракунӣ ва кам кардани хавфҳои молиявӣ дар сатҳи макро ва микро</t>
  </si>
  <si>
    <t xml:space="preserve">Ҳадафи дарозмуҳлат  (афзалиятҳои СМР ва ҲРУ) таъмини рушди устувори фаъолияти иқтисоди хориҷӣ  </t>
  </si>
  <si>
    <t xml:space="preserve">Ҳадафи миёнамуҳлат баланд бардоштани иқтидори содиротии кишвар   (ҲРУ 17.11) </t>
  </si>
  <si>
    <t xml:space="preserve">Вазифаи такмили заминаи меъёрии ҳуқуқӣ, ки фаъолияти савдои хориҷиро танзим менамояд </t>
  </si>
  <si>
    <t xml:space="preserve">Вазифаи баланд бардоштани иқтидори субъектҳои фаъолияти иқтисоди хориҷӣ  </t>
  </si>
  <si>
    <t xml:space="preserve">Вазифаи тақвият додани тадбирҳои институтсионалӣ барои афзоиши содирот </t>
  </si>
  <si>
    <t xml:space="preserve">Ҳадафи дарозмуҳлат баланд бардоштани самаранокии давлатӣ ва риояи ҳуқуқҳои конститутсионии шаҳрвандон (афзалиятҳои СМР ва ҲРУ) </t>
  </si>
  <si>
    <t>Ҳадафи миёнамуҳлат баланд бардоштани самаранокии фаъолияти мақомоти давлатӣ</t>
  </si>
  <si>
    <t>Вазифаи такмили системаи идоракунии давлатӣ</t>
  </si>
  <si>
    <t>Вазифаи таъмини мақомоти давлатӣ бо кадрҳои баландихтисос</t>
  </si>
  <si>
    <t>Вазифаи коҳиш додани коррупсия дар ҳама шаклҳо (ҲРУ 16.5)</t>
  </si>
  <si>
    <t>Вазифаи тақвияти интизоми фискалӣ</t>
  </si>
  <si>
    <t>Вазифаи тақсимоти оқилонаи захираҳои молиявӣ ва истифодаи самараноки онҳо</t>
  </si>
  <si>
    <t>Вазифаи таъмини самаранокии амалиёти молиявӣ</t>
  </si>
  <si>
    <t xml:space="preserve">Вазифаи таъмини шаффофияти низоми молияи давлатӣ  </t>
  </si>
  <si>
    <t>Ҳадафи дарозмуҳлати  (афзалиятҳои ҲРУ) таъмини волоияти қонун ва дастрасии баробар ба адолати судӣ</t>
  </si>
  <si>
    <t>Ҳадафи миёнамуҳлат такмилдиҳии низоми меъёрэҷодкунӣ</t>
  </si>
  <si>
    <t xml:space="preserve">Вазифаи  такмилдиҳии тартиб ва механизми меъёрэҷодкунӣ </t>
  </si>
  <si>
    <t>Вазифаи таъмини дастрасии санадҳои меъёрии ҳуқуқӣ ба аҳолӣ</t>
  </si>
  <si>
    <t>Ҳадафи миёнамӯҳлат такмил додани низом ва шаклҳои дастрасии аҳолӣ ба адолати судӣ</t>
  </si>
  <si>
    <t>Вазифаи такмили фаъолияти низоми судӣ барои таъмини дастрасӣ ба адолати судӣ</t>
  </si>
  <si>
    <t>Вазифаи такмили низоми расонидани ёрии ҳуқуқии ройгон ба аҳолӣ</t>
  </si>
  <si>
    <t>Ҳадафи миёнамӯҳлат бартараф кардани ҳама шаклҳои табъиз ва зӯроварӣ дар ҷомеа</t>
  </si>
  <si>
    <t>Вазифаи такмили сиёсат ва механизмҳо барои пешгирии ҳама шаклҳои табъиз ва зӯроварӣ</t>
  </si>
  <si>
    <t>Ҳадафи миёнамӯҳлат мубориза бо воситаҳои ғайриқонунии молиявӣ</t>
  </si>
  <si>
    <t xml:space="preserve">Вазифа такмили механизми мубориза бо расмикунонии даромадҳои бо роҳи ҷиноят ба дастомада </t>
  </si>
  <si>
    <t>Такмили қонунгузорӣ ва амалияи татбиқи ҳуқуқ дар самти МҚД/МТ/МПСҚО бо назардошти мутобиқ намудани онҳо ба тавсияҳои ФАТФ ва стандартҳои байналмилалӣ</t>
  </si>
  <si>
    <t>Ҳадафи миёнамӯҳлат пурзӯр намудани  механизмҳои ҳуқуқи дар таъмини ҳимояи ҳуқуқ ва озодиҳои инсон ва шаҳрванд</t>
  </si>
  <si>
    <t>Вазифа пурзӯр намудани нақши Ваколатдор оид ба ҳуқуқи инсон дар ҳимояи ҳуқуқ ва манфиатҳои қонунии шаҳрвандон</t>
  </si>
  <si>
    <t>Васеъ намудани ваколатҳои Ваколатдор оид ба ҳуқуқи инсон дар мубориза бо истифодаи шиканҷа ва дигар намудҳои зӯроварӣ, дар ҳифзи ҳуқуқи кӯдак ва шахсони имконияташон маҳдуд</t>
  </si>
  <si>
    <t xml:space="preserve">Вазифаи такмил ва татбиқи тадбирҳои нав оид ба беҳтар намудани ҷолибияти сармоягузорӣ </t>
  </si>
  <si>
    <t>Вазифаи афзоиши ҳаҷми сармоягузорӣ ба бахши воқеӣ ва инфрасохтор</t>
  </si>
  <si>
    <t>Ҳадафи миёнамуҳлати такмили заминаи институтсионалии рушди муҳити тиҷорат</t>
  </si>
  <si>
    <t>Вазифаи рушди низоми кафолатҳо ва имтиёзҳои давлатӣ</t>
  </si>
  <si>
    <t>Вазифаи баланд бардоштани фарҳанг ва саводнокии соҳибкорӣ дар сатҳи миллӣ</t>
  </si>
  <si>
    <t>Ҳадафи миёнамуҳлати вусъат додани иштироки ШДБХ дар тамоми соҳаҳои иқтисодиёт</t>
  </si>
  <si>
    <t>Вазифаи такмили заминаи ҳуқуқӣ дар соҳаи ШДБХ</t>
  </si>
  <si>
    <t>Вазифаи баланд бардоштани самаранокии тақсимоти захираҳои лоиҳаҳои ШДБХ ва ҷолибияти онҳо ба соҳибкорону сармоягузорони дохиливу хориҷӣ</t>
  </si>
  <si>
    <t>Вазифаи баланд бардоштани дастрасӣ ба иттилоот ва шаффофияти лоиҳаҳои ШДБХ</t>
  </si>
  <si>
    <t xml:space="preserve">Ҳадафи дарозмуҳлат: (афзалиятҳои СМР 2030 ва ҲРУ) ташаккули асосҳои табодули рақамӣ </t>
  </si>
  <si>
    <t xml:space="preserve">Вазифа таъмини  идоракунии самараноки соҳаи алоқа   </t>
  </si>
  <si>
    <t xml:space="preserve">Вазифаи рушди малакаҳои рақамӣ дар низоми идоракунии давлатӣ </t>
  </si>
  <si>
    <t xml:space="preserve">Вазифаи таъминоти иттилоотию маърифатии табодули рақамӣ </t>
  </si>
  <si>
    <t xml:space="preserve">Ҳадафи миёнамуҳлати таҳкими асосҳои рақамии табодули рақамӣ </t>
  </si>
  <si>
    <t xml:space="preserve">Вазифаи бунёди инфрасохтори муосири рақамӣ  </t>
  </si>
  <si>
    <t>Ҳадафи дарозмуҳлат тақвият додани низоми маълумотдиҳии аҳолӣ ва беҳтар намудани таҳлил ва истифодаи маълумот барои таҳлил, таҳқиқоти ба сиёсат нигаронидашуда, пешгӯиҳои аҳолӣ, сиёсат, банақшагирӣ, барномасозӣ, буҷетгузорӣ ва сармоягузорӣ</t>
  </si>
  <si>
    <t xml:space="preserve">Ҳадафи миёнамӯҳлат тақвият додани низоми миллии ҷамъоварӣ, таҳлил, истифода ва паҳн намудани маълумоти аҳолӣ                                                                                                                                                                                                                                                                                                                                                                                                </t>
  </si>
  <si>
    <t>Вазифаи тақвияти иқтидори кормандони дахлдор дар ҷамъоварӣ, коркард, таҳлил ва паҳн кардани маълумоти БАФМ</t>
  </si>
  <si>
    <t xml:space="preserve">Вазифаи баланд бардоштани иқтидори техникии мақомоти давлатӣ барои таҳлили маълумоти иҷтимоию иқтисодӣ ва демографӣ                                                                                                                                                                                                                                </t>
  </si>
  <si>
    <t>Вазифаи ташаккул ва такмили низоми идоракунии раванди демографӣ</t>
  </si>
  <si>
    <t>Ҳадафи дарозмуҳлат таъмини шуғли самарабахш</t>
  </si>
  <si>
    <t xml:space="preserve">Ҳадафи миёнамӯҳлат рушди бозори меҳнати рақобатпазир                </t>
  </si>
  <si>
    <t>Вазифаи тақвияти низоми институтсионалии бозори меҳнат</t>
  </si>
  <si>
    <t>Вазифаи пешниҳоди маҷмӯи имтиёзҳо барои корфармоён барои кор фармудани маъюбон дар бахши расмӣ;</t>
  </si>
  <si>
    <t>Вазифаи таҳия ва татбиқи низоми мониторинги меҳнати кӯдакон</t>
  </si>
  <si>
    <t>Вазифаи такмили барномаҳои таҳсилоти ибтидоӣ ва миёнаи касбӣ дар соҳаи технология</t>
  </si>
  <si>
    <t>Вазифаи рушди низоми идоракунии муҳоҷирати меҳнатӣ</t>
  </si>
  <si>
    <t xml:space="preserve">Ҳадафи дарозмуддат (афзалиятҳои СМР ва ҲРУ) таъмини баробарӣ ва дастрасии таҳсилот (ҲРУ 4) </t>
  </si>
  <si>
    <t xml:space="preserve">Ҳадафи дарозмуддат (афзалиятҳои СМР ва ҲРУ) баланд бардоштани сифати таълим дар ҳама сатҳҳо </t>
  </si>
  <si>
    <t>Ҳадафи миёнамӯҳлат баланд бардоштани сифати таълим дар тамоми зинаҳои таҳсилот</t>
  </si>
  <si>
    <t>Вазифаи таҳкими  низом ва механизми институтсионалии баҳодиҳии сифати таълим</t>
  </si>
  <si>
    <t>Ҳадафи дарозмуддат (афзалиятҳои СМР ва ҲРУ) баланд бардоштани устувории молиявӣ ва самарабахшӣ дар бахши маориф</t>
  </si>
  <si>
    <t xml:space="preserve">Ҳадафи миёнамӯҳлат_x000D_ тақвияти самаранокии механизмҳои идоракунии таълим </t>
  </si>
  <si>
    <t>Вазифаи баланд бардоштани самаранокии маблағгузории низоми маориф</t>
  </si>
  <si>
    <t>Вазифаи тақвияти низоми иттилоотии идоракунии маориф</t>
  </si>
  <si>
    <t>Вазифаи дастгирӣ ва тавсеаи низоми таҳсилоти томактабӣ</t>
  </si>
  <si>
    <t>Вазифаи таҳкими нерӯи низоми таҳсилоти ибтидоӣ ва миёнаи умумӣ</t>
  </si>
  <si>
    <t>Ҳадафи дарозмуддат (афзалиятҳои СМР ва ҲРУ) рушди марказҳои миллии тадқиқотӣ ва рушд</t>
  </si>
  <si>
    <t>Вазифаи рушди ҳамкории илмӣ ва илмӣ-истеҳсолӣ</t>
  </si>
  <si>
    <t xml:space="preserve">Ҳадафи дарозмуддат (афзалиятҳои СМР ва ҲРУ) дигаргуниҳои низомӣ дар соҳаи тандурустӣ </t>
  </si>
  <si>
    <t>Максади миёнамуддат мустаҳкам намудани неруи низоми тандурустӣ</t>
  </si>
  <si>
    <t xml:space="preserve">Вазифаи баланд бардоштани самаранокии идоракунии захираҳои инсонӣ дар соҳаи тандурустӣ </t>
  </si>
  <si>
    <t>Вазифаи  таъмини дастрасӣ ва сифати доруворӣ</t>
  </si>
  <si>
    <t>Ҳадафи дарозмуддат (афзалиятҳои СМР ва ҲРУ) татбиқи моделҳои тарзи ҳаёти солим ва ташкили низоми коҳиш додани хатари бемориҳо</t>
  </si>
  <si>
    <t xml:space="preserve">Хадафи тақвият бахшидани амалҳои низоми пешгирии саломатӣ
</t>
  </si>
  <si>
    <t>Вазифаи пурзӯр намудани мубориза бар зидди чунин бемориҳои дорои аҳамияти иҷтимоӣ, ба монанди ВНМО / БПНМ, сил ва гепатитҳои вирусӣ, вируси нави COVID-19</t>
  </si>
  <si>
    <t>Ҳадафи дарозмуддат, афзалиятҳои СМР ва ҲРУ беҳтар кардани дастрасӣ, сифат ва самаранокии хизматрасониҳои тиббӣ</t>
  </si>
  <si>
    <t>Ҳадафи такмили низоми расонидани ёрии тиббӣ</t>
  </si>
  <si>
    <t>Вазифаи такмили низоми ташкили ёрии тиббию санитарӣ оид ба ҳифзи солимии репродуктивӣ</t>
  </si>
  <si>
    <t>Ҳадафи дарозмуддат (афзалиятҳои СМР ва ҲРУ) рушди захираҳои тандурустӣ</t>
  </si>
  <si>
    <t>Ҳадафи такмили низоми маблағгузории соҳаи тандурустӣ</t>
  </si>
  <si>
    <t>Ҳадафи дарозмӯҳлат (афзалиятҳои СМР ва ҲРУ) таҷдиди институтсионалии низоми ҳифзи иҷтимоӣ</t>
  </si>
  <si>
    <t>Ҳадафи миёнамӯҳлат таҷдиди институтсионалии таъминоти ҳифзи иҷтимоии унвонӣ</t>
  </si>
  <si>
    <t xml:space="preserve">Вазифаи тақвият додани механизмҳои унвонии низоми кумаки иҷтимоӣ  </t>
  </si>
  <si>
    <t>Вазифаи беҳтар намудани сифати хизматрасониҳои иҷтимоӣ дар низоми ҳифзи иҷтимоӣ</t>
  </si>
  <si>
    <t xml:space="preserve">Вазифаи ташкили низоми  самаранок ва оптималии маблағгузорӣ ва идораи низоми ҳифзи иҷтимоӣ
</t>
  </si>
  <si>
    <t>Ҳадафи дарозмуҳлат (афзалиятҳои СМР ва ҲРУ) таъмини устувории дарозмуҳлати низоми нафақа</t>
  </si>
  <si>
    <t>Ҳадафи миёнамӯҳлат таъмини устувории дарозмуҳлати молиявии низоми нафақа</t>
  </si>
  <si>
    <t>Вазифаи дастгирии тағиротҳои институтсионалӣ дар низоми таъминоти нафақа</t>
  </si>
  <si>
    <t>Ҳадафи дарозмӯҳлат (афзалиятҳои СМР ва ҲРУ)  таъмини таҳкими ҷанбаҳои муҳофизат ва ҳавасмандгардонии имкониятҳо дар самтгирии ҳифзи иҷтимоии қишрҳои осебпазири аҳолӣ</t>
  </si>
  <si>
    <t>Ҳадафи миёнамӯҳлат рушди самтҳои ҳавасмандкунандаи низоми суғуртаи иҷтимоӣ ва ҳифзи иҷтимоӣ</t>
  </si>
  <si>
    <t>Вазифаи рушди низоми ҳифзи иҷтимоии кудакон ва наврасон</t>
  </si>
  <si>
    <t>Вазифаи рушди низоми ҳифзи иҷтимоии шахсони қобили меҳнат</t>
  </si>
  <si>
    <t xml:space="preserve">Вазифаи рушди низоми ҳифзи иҷтимоии шахсони аз қобили меҳнат калонсол, аз он ҷумла пиронсолон
</t>
  </si>
  <si>
    <t>Вазифаи тақвият додани низоми ҳифзи иҷтимоии шахсони дорои маъюбӣ</t>
  </si>
  <si>
    <t xml:space="preserve">Вазифаи мукаммалнамоии механизмҳои дастгирии ғайримолиявии қишрҳои осебпазири аҳолӣ
</t>
  </si>
  <si>
    <t xml:space="preserve">Вазифаи такмили заминаи меъёрию ҳуқуқӣ ва барномавии соҳа  </t>
  </si>
  <si>
    <t xml:space="preserve">Вазифаи таљдиди рақамӣ ва иттилоотонӣ дар фаъолияти муассисаҳои фарҳангӣ         </t>
  </si>
  <si>
    <t>Ҳадафи миёнамӯҳлат таъмини рушди фазои ягонаи фархангии мамлакат</t>
  </si>
  <si>
    <t>Ҳадафи дарозмуддат (афзалиятҳои Стратегияи миллии рушд ва ҲРУ) тақвияти нерӯи ҷавонон</t>
  </si>
  <si>
    <t>Вазифаи таъмини иштироки фаъоли насли наврас дар рушди ҷомеаи шаҳрвандӣ ва раванди қабули қарорҳо, алахусус дар сатҳи ҳокимияти маҳаллӣ</t>
  </si>
  <si>
    <t xml:space="preserve">Ҳадафи миёнамӯҳлат_x000D_ афзоиши фарогирии ҷавонон ба тарбияи ҷисмонӣ ва варзиш </t>
  </si>
  <si>
    <t xml:space="preserve">Ҳадафи дарозмуддат (афзалиятҳои СМР ва ҲРУ) баланд бардоштани рақобатноки  ва диверсификатсияи бахши сайёҳии кишвар                                               </t>
  </si>
  <si>
    <t>Вазифаи рушди инфрасохтори сайёҳӣ ва инфрасохтори марбут ба он</t>
  </si>
  <si>
    <t>Вазифаи мусоидат ба вориди навовариҳои технологӣ дар низоми саёҳат</t>
  </si>
  <si>
    <t xml:space="preserve">Ҳадафи дарозмуҳлат (афзалиятҳои СМР ва ҲРУ) фароҳам овардани шароити бароҳати зиндагӣ </t>
  </si>
  <si>
    <t xml:space="preserve">Ҳадафи миёнамуҳлат афзоиши ҳаҷми сохтмони манзил, аз ҷумла дар деҳот </t>
  </si>
  <si>
    <t>Вазифаи такмили қонунгузорӣ ва сохтори институтсионалии бозори манзил</t>
  </si>
  <si>
    <t>Вазифаи таъмини махаллахои  аҳолинишин навбунёди деҳот бо инфрасохтори иҷтимоӣ ва муҳандисӣ</t>
  </si>
  <si>
    <t>Ҳадафи миёнамуҳлат таъмини дастрасӣ ба хизматрасониҳои манзилию коммуналии асосӣ</t>
  </si>
  <si>
    <t>Вазифаи такмили низоми идоракунии хадамоти давлатӣ</t>
  </si>
  <si>
    <t>Вазифаи таъмини устувории молиявии бахши (корхонаҳои) хоҷагии манзилию коммуналӣ</t>
  </si>
  <si>
    <t>Вазифаи нигоҳдорӣ ва ободонии минтақаҳои сабз дар маҳаллаҳои мавҷудаи истиқоматии шаҳрҳо, инчунин риояи талабот оид ба ташкили минтақаҳои сабз дар маҳаллаҳои нави истиқоматӣ (Ҳадафи 11-и ҲРУ)</t>
  </si>
  <si>
    <t>Ҳадаф баланд бардоштани дастрасӣ ба оби тозаи нӯшокӣ, санитария ва гигиена</t>
  </si>
  <si>
    <t>Вазифаи ғайримарказонидани  хизматрасонихои таъминоти оби нӯшокӣ ва санитария</t>
  </si>
  <si>
    <t xml:space="preserve"> Вазифаи такмили инфрасохтор ва ноил шудан ба эътимоднокиинизоми таъминоти об ва санитария  </t>
  </si>
  <si>
    <t xml:space="preserve">Ҳадафи дарозмӯҳлат (афзалиятҳои СМР ва ҲРУ) ҳифзи устувори муҳити зист 
</t>
  </si>
  <si>
    <t xml:space="preserve">Ҳадафи  рушди низоми миллии мутобиқшавӣ ба тағйирёбии иқлим </t>
  </si>
  <si>
    <t>Вазифаи такмил додани заминаи меъёрию ҳуқуқӣ дар соҳаи ҳифзи муҳити зист бо назардошти таҷрибаи байналмилалӣ</t>
  </si>
  <si>
    <t>Ҳадафи миёнамуҳлат тақвият ва рушди иқтидорҳои миллӣ ҷиҳати коҳиш додан ва пешгирии хавфҳои нави офатҳои табиӣ.</t>
  </si>
  <si>
    <t>Вазифаи такмили заминаи ташкилию ҳуқуқии низоми идоракунии хавфи офатҳои табиӣ</t>
  </si>
  <si>
    <t>Вазифаи тақвияти заминаи моддию тенхникӣ ҷиҳати коҳиш додани хавфи офатҳои табиӣ бо мақсади эҷоди нерӯи устувори аксуламал</t>
  </si>
  <si>
    <t xml:space="preserve">Вазифаи тақвияти хадамоти садамавию наҷотдиҳӣ ва қисмҳои таълимии Кумитаи ҳолатҳои фавқулодда ва мудофиаи граждании назди Ҳукумати Ҷумҳурии Тоҷикистон. </t>
  </si>
  <si>
    <t>Вазифаи баланд бардоштани сатҳи омодагӣ барои муқовимат ба офатҳои табиӣ</t>
  </si>
  <si>
    <t>Ҳадафи дарозмуддат (афзалиятҳои СМР ва ҲРУ) рушди низоми таъмини рушди фарогир ва коҳиши нобаробарӣ</t>
  </si>
  <si>
    <t xml:space="preserve">Ҳадафи миёнамӯҳлат такмили низоми рушди низоми фарогир ва коҳиши нобаробарӣ </t>
  </si>
  <si>
    <t>Вазифаи тақвият додани заминаҳо ва шароити таъмини дастрасии ҳамаҷониба ба молҳо ва хизматрасониҳои босифати ҷамъиятӣ</t>
  </si>
  <si>
    <t>Ҳадафи дарозмуҳлат (афзалиятҳои СМР ва ҲРУ) паст кардани нобаробарии гендерӣ тавассути такмил додани сиёсат барои таъмини амалан баробарии гендерӣ; пешгирии ҳама гуна зӯроварӣ нисбати занон ва духтарон</t>
  </si>
  <si>
    <t>Ҳадафи миёнамӯҳлат паст кардани нобаробарии гендерӣ тавассути такмили сиёсат барои таъмини воқеии баробарии гендерӣ, пешгирии ҳама гуна зӯроварӣ нисбати занон ва духтарон</t>
  </si>
  <si>
    <t>Вазифаи ноил гардидан ба баробарии гендерӣ дар ҳама шаклҳо, аз ҷиҳати даромад ва омилҳои ба ҳам алоқаманд</t>
  </si>
  <si>
    <t>Ҳадафи дарозмуддат (афзалиятҳои СМР ва ҲРУ) таъмини некӯаҳволии кӯдакон</t>
  </si>
  <si>
    <t>Ҳадафи миёнамӯҳлат рушди низоми таъмини некӯаҳволии кӯдакон</t>
  </si>
  <si>
    <t>Вазифаи тақвияти тавонмандиҳои миллӣ барои ҳимояи ҳуқуқи кӯдак</t>
  </si>
  <si>
    <t xml:space="preserve">Ҳадафи дарозмуддат (афзалиятҳои СМР ва ҲРУ) фароҳам овардани шароити ҷолиби зиндагӣ дар минтақаҳои кишвар (ҲРУ 11)                                                             </t>
  </si>
  <si>
    <t>Ҳадафи баланд бардоштани самаранокӣ ва ҳисоботдиҳии низомҳои идоракунии минтақавии рушд</t>
  </si>
  <si>
    <t xml:space="preserve">Вазифаи тақвият додани иқтидори низоми идоракунии минтақавии рушд дар заминаи ҲРУ                                                                                            </t>
  </si>
  <si>
    <t>Ҳадафи баланд бардоштани сифат ва роҳати нуқтаҳои аҳолинишин</t>
  </si>
  <si>
    <t>Вазифаи рушди инфрасохтори иҷтимоии маҳаллӣ</t>
  </si>
  <si>
    <t xml:space="preserve">Вазифаи Дастгирии рушди сайёҳии дохилӣ </t>
  </si>
  <si>
    <t xml:space="preserve">5. Таҳия ва татбиқи Тартиби баҳодиҳии ҳавфҳои молиявии ташкилотҳои суғуртавӣ
</t>
  </si>
  <si>
    <t>ХГ, БМТ</t>
  </si>
  <si>
    <t>КДСИАД, АОПҶТ,МОР</t>
  </si>
  <si>
    <t xml:space="preserve">КДСИАД, ВА, ВМ,  ВРИС, ВСТН, ВТАН, ВММША, ВМ,АОПҶТ, ВКИШ, ВКД,
ВРИС, БМТ,КА, ХГ, КАС, СС, КҳМЗ </t>
  </si>
  <si>
    <t xml:space="preserve">ВММША,АОПҶТ, ВРИС, АМЗН  </t>
  </si>
  <si>
    <t xml:space="preserve">ВММША, АОПҶТ, ВРИС </t>
  </si>
  <si>
    <t>ВММША, АОПҶТ</t>
  </si>
  <si>
    <t>ВТҲИА, ВМИ, ВМ</t>
  </si>
  <si>
    <t>АОПҶТ,КҶВ</t>
  </si>
  <si>
    <t>ККЗО,  АОПҶТ</t>
  </si>
  <si>
    <t>ККЗО, КДМС,   АОПҶТ</t>
  </si>
  <si>
    <t xml:space="preserve"> АОПҶТ</t>
  </si>
  <si>
    <t xml:space="preserve"> АОПҶТ,МИМҲД</t>
  </si>
  <si>
    <t>АОПҶТ,ККЗО</t>
  </si>
  <si>
    <t>КРМ, ВРИС, МИМҲД, АОПҶТ</t>
  </si>
  <si>
    <t>ВРИС, АОПҶТ, КРМ, МИМҲД</t>
  </si>
  <si>
    <t>КДСИАД, ВА, ВМ,  КА, СОИ</t>
  </si>
  <si>
    <t>Санадҳои меъёрии ҳуқуқӣ таҳия гардиданд</t>
  </si>
  <si>
    <r>
      <t>Индикаторҳои натиҷаҳои ниҳоӣ  (outcom</t>
    </r>
    <r>
      <rPr>
        <b/>
        <sz val="10"/>
        <color rgb="FFFF0000"/>
        <rFont val="Times New Roman Tj"/>
        <charset val="204"/>
      </rPr>
      <t>e</t>
    </r>
    <r>
      <rPr>
        <b/>
        <sz val="10"/>
        <rFont val="Times New Roman Tj"/>
        <family val="1"/>
        <charset val="204"/>
      </rPr>
      <t xml:space="preserve">):
Ҳиссаи саноати коркард дар сохтори умумии саноат, бо %                                                                                                                                                                                                                                          </t>
    </r>
  </si>
  <si>
    <r>
      <t>Ташкили нуқтаҳо барои ҷамъоварии захираҳои коркарди дуюм,
ташкили корхонаҳо ва сехҳо барои коркарди
партовҳо ва фур</t>
    </r>
    <r>
      <rPr>
        <sz val="10"/>
        <color rgb="FFFF0000"/>
        <rFont val="Times New Roman Tj"/>
        <charset val="204"/>
      </rPr>
      <t>ӯ</t>
    </r>
    <r>
      <rPr>
        <sz val="10"/>
        <rFont val="Times New Roman Tj"/>
        <family val="1"/>
        <charset val="204"/>
      </rPr>
      <t xml:space="preserve">ши онҳо
</t>
    </r>
  </si>
  <si>
    <r>
      <t>Индикаторҳои натиҷаҳои ниҳоӣ  (outcom</t>
    </r>
    <r>
      <rPr>
        <b/>
        <sz val="10"/>
        <color rgb="FFFF0000"/>
        <rFont val="Times New Roman Tj"/>
        <charset val="204"/>
      </rPr>
      <t>е</t>
    </r>
    <r>
      <rPr>
        <b/>
        <sz val="10"/>
        <rFont val="Times New Roman Tj"/>
        <family val="1"/>
        <charset val="204"/>
      </rPr>
      <t xml:space="preserve">):
Шумораи ҷойҳои нави корӣ, ҳаз. </t>
    </r>
    <r>
      <rPr>
        <b/>
        <sz val="10"/>
        <color rgb="FFFF0000"/>
        <rFont val="Times New Roman Tj"/>
        <charset val="204"/>
      </rPr>
      <t>адад</t>
    </r>
  </si>
  <si>
    <t>Вазифаи ҷойгиркунии оқилонаи қувваҳои истеҳсолкунандаи кишвар</t>
  </si>
  <si>
    <t>хоҷагии ҷангал</t>
  </si>
  <si>
    <r>
      <t xml:space="preserve">Гузаронидани баруйхатгирии </t>
    </r>
    <r>
      <rPr>
        <sz val="10"/>
        <color rgb="FFFF0000"/>
        <rFont val="Times New Roman Tj"/>
        <charset val="204"/>
      </rPr>
      <t>ҳ</t>
    </r>
    <r>
      <rPr>
        <sz val="10"/>
        <color theme="1"/>
        <rFont val="Times New Roman Tj"/>
        <family val="1"/>
        <charset val="204"/>
      </rPr>
      <t>амаи категория</t>
    </r>
    <r>
      <rPr>
        <sz val="10"/>
        <color rgb="FFFF0000"/>
        <rFont val="Times New Roman Tj"/>
        <charset val="204"/>
      </rPr>
      <t>ҳ</t>
    </r>
    <r>
      <rPr>
        <sz val="10"/>
        <color theme="1"/>
        <rFont val="Times New Roman Tj"/>
        <family val="1"/>
        <charset val="204"/>
      </rPr>
      <t>ои замин бо ма</t>
    </r>
    <r>
      <rPr>
        <sz val="10"/>
        <color rgb="FFFF0000"/>
        <rFont val="Times New Roman Tj"/>
        <charset val="204"/>
      </rPr>
      <t>қ</t>
    </r>
    <r>
      <rPr>
        <sz val="10"/>
        <color theme="1"/>
        <rFont val="Times New Roman Tj"/>
        <family val="1"/>
        <charset val="204"/>
      </rPr>
      <t>сади такмили кадастри замин дар кишвар ва истифодаи минбаъдаи ма</t>
    </r>
    <r>
      <rPr>
        <sz val="10"/>
        <color rgb="FFFF0000"/>
        <rFont val="Times New Roman Tj"/>
        <charset val="204"/>
      </rPr>
      <t>қ</t>
    </r>
    <r>
      <rPr>
        <sz val="10"/>
        <color theme="1"/>
        <rFont val="Times New Roman Tj"/>
        <family val="1"/>
        <charset val="204"/>
      </rPr>
      <t>саднок ва самараноки захира</t>
    </r>
    <r>
      <rPr>
        <sz val="10"/>
        <color rgb="FFFF0000"/>
        <rFont val="Times New Roman Tj"/>
        <charset val="204"/>
      </rPr>
      <t>ҳ</t>
    </r>
    <r>
      <rPr>
        <sz val="10"/>
        <color theme="1"/>
        <rFont val="Times New Roman Tj"/>
        <family val="1"/>
        <charset val="204"/>
      </rPr>
      <t xml:space="preserve">ои замин </t>
    </r>
  </si>
  <si>
    <r>
      <t>Нақшаи амал оид ба мутобикшавии иклим дар бахши кишоварз</t>
    </r>
    <r>
      <rPr>
        <sz val="10"/>
        <color rgb="FFFF0000"/>
        <rFont val="Times New Roman Tj"/>
        <charset val="204"/>
      </rPr>
      <t>ӣ</t>
    </r>
    <r>
      <rPr>
        <sz val="10"/>
        <color theme="1"/>
        <rFont val="Times New Roman Tj"/>
        <family val="1"/>
        <charset val="204"/>
      </rPr>
      <t xml:space="preserve"> таҳия карда шуд</t>
    </r>
  </si>
  <si>
    <r>
      <t xml:space="preserve">Вазифаи такмили заминаи </t>
    </r>
    <r>
      <rPr>
        <b/>
        <sz val="10"/>
        <color rgb="FFFF0000"/>
        <rFont val="Times New Roman"/>
        <family val="1"/>
        <charset val="204"/>
      </rPr>
      <t>меъёриии ҳуқуқӣ</t>
    </r>
    <r>
      <rPr>
        <b/>
        <sz val="10"/>
        <rFont val="Times New Roman"/>
        <family val="1"/>
        <charset val="204"/>
      </rPr>
      <t xml:space="preserve"> ва танзимкунанда </t>
    </r>
  </si>
  <si>
    <t>Таҳияи Барномаи рушди мелиоратсия ва ирригатсияи Ҷумҳурии Тоҷикистон</t>
  </si>
  <si>
    <t>Таҳия ва қабули санадҳои меъёрии ҳуқуқӣ дар соҳаи истифода ва ҳифзи захираҳои об барои татбиқи Кодекси оби Ҷумҳурии Тоҷикистон дар таҳрири нав ва ҳамоҳангсозии заминаи ҳуқуқии соҳавӣ, бо назардошти татбиқи консепсияи идоракунии ҳавзаҳо ва ИХЗО</t>
  </si>
  <si>
    <r>
      <t xml:space="preserve">5 ташкилоти </t>
    </r>
    <r>
      <rPr>
        <sz val="10"/>
        <color rgb="FFFF0000"/>
        <rFont val="Times New Roman"/>
        <family val="1"/>
        <charset val="204"/>
      </rPr>
      <t xml:space="preserve">ҳавзавӣ </t>
    </r>
    <r>
      <rPr>
        <sz val="10"/>
        <rFont val="Times New Roman"/>
        <family val="1"/>
        <charset val="204"/>
      </rPr>
      <t>фаъолият мекунанд</t>
    </r>
  </si>
  <si>
    <r>
      <t xml:space="preserve"> Шуро</t>
    </r>
    <r>
      <rPr>
        <sz val="10"/>
        <color rgb="FFFF0000"/>
        <rFont val="Times New Roman"/>
        <family val="1"/>
        <charset val="204"/>
      </rPr>
      <t>ҳ</t>
    </r>
    <r>
      <rPr>
        <sz val="10"/>
        <rFont val="Times New Roman"/>
        <family val="1"/>
        <charset val="204"/>
      </rPr>
      <t xml:space="preserve">ои </t>
    </r>
    <r>
      <rPr>
        <sz val="10"/>
        <color rgb="FFFF0000"/>
        <rFont val="Times New Roman"/>
        <family val="1"/>
        <charset val="204"/>
      </rPr>
      <t>ҳ</t>
    </r>
    <r>
      <rPr>
        <sz val="10"/>
        <rFont val="Times New Roman"/>
        <family val="1"/>
        <charset val="204"/>
      </rPr>
      <t>авзавии дарё</t>
    </r>
    <r>
      <rPr>
        <sz val="10"/>
        <color rgb="FFFF0000"/>
        <rFont val="Times New Roman"/>
        <family val="1"/>
        <charset val="204"/>
      </rPr>
      <t>ҳ</t>
    </r>
    <r>
      <rPr>
        <sz val="10"/>
        <rFont val="Times New Roman"/>
        <family val="1"/>
        <charset val="204"/>
      </rPr>
      <t>о таъсис дода шудаанд</t>
    </r>
  </si>
  <si>
    <r>
      <t xml:space="preserve">Махзани маълумот таъсис </t>
    </r>
    <r>
      <rPr>
        <sz val="10"/>
        <color rgb="FFFF0000"/>
        <rFont val="Times New Roman"/>
        <family val="1"/>
        <charset val="204"/>
      </rPr>
      <t>дода шудаас</t>
    </r>
    <r>
      <rPr>
        <sz val="10"/>
        <rFont val="Times New Roman"/>
        <family val="1"/>
        <charset val="204"/>
      </rPr>
      <t>т,</t>
    </r>
    <r>
      <rPr>
        <sz val="10"/>
        <color rgb="FFFF0000"/>
        <rFont val="Times New Roman"/>
        <family val="1"/>
        <charset val="204"/>
      </rPr>
      <t xml:space="preserve"> ҷамъоварӣ ва таҳлили </t>
    </r>
    <r>
      <rPr>
        <sz val="10"/>
        <rFont val="Times New Roman"/>
        <family val="1"/>
        <charset val="204"/>
      </rPr>
      <t>маълумот гузаронида мешавад</t>
    </r>
  </si>
  <si>
    <r>
      <t xml:space="preserve">10140 </t>
    </r>
    <r>
      <rPr>
        <sz val="10"/>
        <color rgb="FFFF0000"/>
        <rFont val="Times New Roman"/>
        <family val="1"/>
        <charset val="204"/>
      </rPr>
      <t>ҳ</t>
    </r>
    <r>
      <rPr>
        <sz val="10"/>
        <rFont val="Times New Roman"/>
        <family val="1"/>
        <charset val="204"/>
      </rPr>
      <t>аз. м3 захбуру захкаш</t>
    </r>
    <r>
      <rPr>
        <sz val="10"/>
        <color rgb="FFFF0000"/>
        <rFont val="Times New Roman"/>
        <family val="1"/>
        <charset val="204"/>
      </rPr>
      <t>ҳ</t>
    </r>
    <r>
      <rPr>
        <sz val="10"/>
        <rFont val="Times New Roman"/>
        <family val="1"/>
        <charset val="204"/>
      </rPr>
      <t>о тоза карда шудааст</t>
    </r>
  </si>
  <si>
    <r>
      <t>Ҷорӣ намудани технологияҳои каммасрафи обёри (обёрии қатрагӣ, боронӣ, микро обёр</t>
    </r>
    <r>
      <rPr>
        <sz val="10"/>
        <color rgb="FFFF0000"/>
        <rFont val="Times New Roman"/>
        <family val="1"/>
        <charset val="204"/>
      </rPr>
      <t>ӣ</t>
    </r>
    <r>
      <rPr>
        <sz val="10"/>
        <rFont val="Times New Roman"/>
        <family val="1"/>
        <charset val="204"/>
      </rPr>
      <t>)</t>
    </r>
  </si>
  <si>
    <r>
      <t>Ҷорӣ намудани технологияҳои каммасрафи обёр</t>
    </r>
    <r>
      <rPr>
        <sz val="10"/>
        <color rgb="FFFF0000"/>
        <rFont val="Times New Roman"/>
        <family val="1"/>
        <charset val="204"/>
      </rPr>
      <t>ӣ</t>
    </r>
  </si>
  <si>
    <r>
      <t>Низоми обёр</t>
    </r>
    <r>
      <rPr>
        <sz val="10"/>
        <color rgb="FFFF0000"/>
        <rFont val="Times New Roman"/>
        <family val="1"/>
        <charset val="204"/>
      </rPr>
      <t>ӣ</t>
    </r>
    <r>
      <rPr>
        <sz val="10"/>
        <rFont val="Times New Roman"/>
        <family val="1"/>
      </rPr>
      <t xml:space="preserve"> таквият такмил ёфтааст</t>
    </r>
  </si>
  <si>
    <r>
      <t>§4. НОИЛ ГАРДИДАН БА ИСТИ</t>
    </r>
    <r>
      <rPr>
        <b/>
        <sz val="12"/>
        <color rgb="FFFF0000"/>
        <rFont val="Times New Roman Tj"/>
        <charset val="204"/>
      </rPr>
      <t>Қ</t>
    </r>
    <r>
      <rPr>
        <b/>
        <sz val="12"/>
        <rFont val="Times New Roman Tj"/>
        <family val="1"/>
        <charset val="204"/>
      </rPr>
      <t>ЛОЛИ ВОҚЕИИ ЭНЕРГЕТИКӢ</t>
    </r>
  </si>
  <si>
    <t xml:space="preserve">Ҳадафи дарозмуддат (афзалиятҳои СМР ва ҲРУ) ноил шудан ба амнияти пурраи энергетикӣ </t>
  </si>
  <si>
    <r>
      <t>Ҳиссаи аҳолии дорои дастрасӣ ба энергияи гармӣ,</t>
    </r>
    <r>
      <rPr>
        <b/>
        <sz val="10"/>
        <color rgb="FFFF0000"/>
        <rFont val="Times New Roman Tj"/>
        <charset val="204"/>
      </rPr>
      <t xml:space="preserve"> %</t>
    </r>
  </si>
  <si>
    <r>
      <t>Таҷдиди роҳи автомобилгарди Колхозобод-Қабодиён-Шаҳритус-Айваҷ-Мазори Шариф (сарҳади Афғонистон</t>
    </r>
    <r>
      <rPr>
        <sz val="10"/>
        <color rgb="FFFF0000"/>
        <rFont val="Times New Roman Tj"/>
        <charset val="204"/>
      </rPr>
      <t>)</t>
    </r>
  </si>
  <si>
    <r>
      <t>Таҷдиди роҳи автомобилгарди Ба</t>
    </r>
    <r>
      <rPr>
        <sz val="10"/>
        <color rgb="FFFF0000"/>
        <rFont val="Times New Roman Tj"/>
        <charset val="204"/>
      </rPr>
      <t>л</t>
    </r>
    <r>
      <rPr>
        <sz val="10"/>
        <color theme="1"/>
        <rFont val="Times New Roman Tj"/>
        <family val="1"/>
        <charset val="204"/>
      </rPr>
      <t>ҷувон-Ҳовалинг</t>
    </r>
  </si>
  <si>
    <r>
      <t>Роҳ бар</t>
    </r>
    <r>
      <rPr>
        <sz val="10"/>
        <color rgb="FFFF0000"/>
        <rFont val="Times New Roman Tj"/>
        <charset val="204"/>
      </rPr>
      <t>қ</t>
    </r>
    <r>
      <rPr>
        <sz val="10"/>
        <color rgb="FF000000"/>
        <rFont val="Times New Roman Tj"/>
        <family val="1"/>
        <charset val="204"/>
      </rPr>
      <t>арор карда шуд</t>
    </r>
  </si>
  <si>
    <t>Роҳ барқарор карда шуд</t>
  </si>
  <si>
    <r>
      <t xml:space="preserve">Таҷдиди роҳи автомобилгарди </t>
    </r>
    <r>
      <rPr>
        <sz val="10"/>
        <color rgb="FFFF0000"/>
        <rFont val="Times New Roman Tj"/>
        <charset val="204"/>
      </rPr>
      <t>Ғ</t>
    </r>
    <r>
      <rPr>
        <sz val="10"/>
        <rFont val="Times New Roman Tj"/>
        <family val="1"/>
        <charset val="204"/>
      </rPr>
      <t>афуров-Овчикалача</t>
    </r>
  </si>
  <si>
    <t xml:space="preserve"> Сохтмони роҳи гардиш дар деҳаи Ғарми н. Рашт</t>
  </si>
  <si>
    <r>
      <t>Азнавсозии сех</t>
    </r>
    <r>
      <rPr>
        <sz val="10"/>
        <color rgb="FFFF0000"/>
        <rFont val="Times New Roman Tj"/>
        <charset val="204"/>
      </rPr>
      <t>ҳ</t>
    </r>
    <r>
      <rPr>
        <sz val="10"/>
        <color theme="1"/>
        <rFont val="Times New Roman Tj"/>
        <family val="1"/>
        <charset val="204"/>
      </rPr>
      <t>ои таъмиркунй</t>
    </r>
  </si>
  <si>
    <t xml:space="preserve">Индикаторҳои боздеҳ  (output):                         Гардиши бор, млн. тн/км  </t>
  </si>
  <si>
    <t>Гардиши  мусофирон, млн. мус. км</t>
  </si>
  <si>
    <r>
      <t>Таҷҳизоти ҳавопаймо навсоз</t>
    </r>
    <r>
      <rPr>
        <sz val="10"/>
        <color rgb="FFFF0000"/>
        <rFont val="Times New Roman Tj"/>
        <charset val="204"/>
      </rPr>
      <t>ӣ</t>
    </r>
    <r>
      <rPr>
        <sz val="10"/>
        <color theme="1"/>
        <rFont val="Times New Roman Tj"/>
        <family val="1"/>
        <charset val="204"/>
      </rPr>
      <t xml:space="preserve"> гардид</t>
    </r>
  </si>
  <si>
    <r>
      <rPr>
        <sz val="10"/>
        <color rgb="FFFF0000"/>
        <rFont val="Times New Roman Tj"/>
        <charset val="204"/>
      </rPr>
      <t>Т</t>
    </r>
    <r>
      <rPr>
        <sz val="10"/>
        <color theme="1"/>
        <rFont val="Times New Roman Tj"/>
        <family val="1"/>
        <charset val="204"/>
      </rPr>
      <t>аҷҳизоти фурудгоҳи байналмилалии Хуҷанд таҷдид гардид</t>
    </r>
  </si>
  <si>
    <t>Инфрасохтори фурудгоҳи байналмилалии Душанбе такмил гардид</t>
  </si>
  <si>
    <r>
      <t>УМУМ бо млн. сомон</t>
    </r>
    <r>
      <rPr>
        <b/>
        <sz val="10"/>
        <color rgb="FFFF0000"/>
        <rFont val="Times New Roman Tj"/>
        <charset val="204"/>
      </rPr>
      <t>ӣ</t>
    </r>
  </si>
  <si>
    <t xml:space="preserve">Сатҳи  монетизатсияи иқтисодиёт, бо % нисбати ММД </t>
  </si>
  <si>
    <r>
      <t>Нишонди</t>
    </r>
    <r>
      <rPr>
        <b/>
        <sz val="10"/>
        <color rgb="FFFF0000"/>
        <rFont val="Times New Roman Tj"/>
        <charset val="204"/>
      </rPr>
      <t>ҳ</t>
    </r>
    <r>
      <rPr>
        <b/>
        <sz val="10"/>
        <rFont val="Times New Roman Tj"/>
        <family val="1"/>
        <charset val="204"/>
      </rPr>
      <t>андаҳои мултипликаторҳои  унсурҳои пул</t>
    </r>
    <r>
      <rPr>
        <b/>
        <sz val="10"/>
        <color rgb="FFFF0000"/>
        <rFont val="Times New Roman Tj"/>
        <charset val="204"/>
      </rPr>
      <t>ӣ</t>
    </r>
    <r>
      <rPr>
        <b/>
        <sz val="10"/>
        <rFont val="Times New Roman Tj"/>
        <family val="1"/>
        <charset val="204"/>
      </rPr>
      <t xml:space="preserve">, бо воҳид: М2 </t>
    </r>
  </si>
  <si>
    <t>ҳиссаи қарзҳои ғайрифаъол  дар сандуқи қарзӣ, бо %</t>
  </si>
  <si>
    <r>
      <t xml:space="preserve">Индикаторҳои  боздеҳ (output): 
ҳиссаи пули нақд, ки берун аз </t>
    </r>
    <r>
      <rPr>
        <b/>
        <sz val="10"/>
        <color rgb="FFFF0000"/>
        <rFont val="Times New Roman Tj"/>
        <charset val="204"/>
      </rPr>
      <t>ташкилотҳои қарзӣ</t>
    </r>
    <r>
      <rPr>
        <b/>
        <sz val="10"/>
        <rFont val="Times New Roman Tj"/>
        <family val="1"/>
        <charset val="204"/>
      </rPr>
      <t xml:space="preserve"> (бонкҳо ва </t>
    </r>
    <r>
      <rPr>
        <b/>
        <sz val="10"/>
        <color rgb="FFFF0000"/>
        <rFont val="Times New Roman Tj"/>
        <charset val="204"/>
      </rPr>
      <t>ТАҚХ</t>
    </r>
    <r>
      <rPr>
        <b/>
        <sz val="10"/>
        <rFont val="Times New Roman Tj"/>
        <family val="1"/>
        <charset val="204"/>
      </rPr>
      <t>) гардиш мекунанд, бо %  (нисбати унсури пулии M2);</t>
    </r>
  </si>
  <si>
    <r>
      <t xml:space="preserve"> Ко</t>
    </r>
    <r>
      <rPr>
        <sz val="10"/>
        <color rgb="FFFF0000"/>
        <rFont val="Times New Roman Tj"/>
        <charset val="204"/>
      </rPr>
      <t>ҳ</t>
    </r>
    <r>
      <rPr>
        <sz val="10"/>
        <color theme="1"/>
        <rFont val="Times New Roman Tj"/>
        <family val="1"/>
        <charset val="204"/>
      </rPr>
      <t>иши сарбории танзимии БМТ аз хисоби гузаштан ба назорати ба хавф   нигаронида шудаи фаъолияти ташкилотҳои қарзии  молияв</t>
    </r>
    <r>
      <rPr>
        <sz val="10"/>
        <color rgb="FFFF0000"/>
        <rFont val="Times New Roman Tj"/>
        <charset val="204"/>
      </rPr>
      <t>ӣ</t>
    </r>
    <r>
      <rPr>
        <sz val="10"/>
        <color theme="1"/>
        <rFont val="Times New Roman Tj"/>
        <family val="1"/>
        <charset val="204"/>
      </rPr>
      <t xml:space="preserve"> ва ташкилотҳои суғуртавӣ
</t>
    </r>
  </si>
  <si>
    <r>
      <t xml:space="preserve"> Такмили тартиби амалкунандаи ба</t>
    </r>
    <r>
      <rPr>
        <sz val="10"/>
        <color rgb="FFFF0000"/>
        <rFont val="Times New Roman Tj"/>
        <charset val="204"/>
      </rPr>
      <t>қ</t>
    </r>
    <r>
      <rPr>
        <sz val="10"/>
        <color theme="1"/>
        <rFont val="Times New Roman Tj"/>
        <family val="1"/>
        <charset val="204"/>
      </rPr>
      <t>айдгирии  коғазҳои қиматноки корпоративӣ барои  корхонаҳои бахши воқеӣ, ала</t>
    </r>
    <r>
      <rPr>
        <sz val="10"/>
        <color rgb="FFFF0000"/>
        <rFont val="Times New Roman Tj"/>
        <charset val="204"/>
      </rPr>
      <t>л</t>
    </r>
    <r>
      <rPr>
        <sz val="10"/>
        <color theme="1"/>
        <rFont val="Times New Roman Tj"/>
        <family val="1"/>
        <charset val="204"/>
      </rPr>
      <t>хусус корхонаҳои хурду миёнаи раванди инноватсионӣ ва содиротӣ</t>
    </r>
  </si>
  <si>
    <t xml:space="preserve"> Таҳияи Стратегияи миллии маърифати молиявӣ ва Стратегияи миллии фарогирии молиявии ҶТ барои давраи 2021-2025</t>
  </si>
  <si>
    <r>
      <t>Таҳияи санадҳои меъёри-ҳуқуқӣ оид ба ташкили  шабакаи фондҳои   кафолати қарз</t>
    </r>
    <r>
      <rPr>
        <sz val="10"/>
        <color rgb="FFFF0000"/>
        <rFont val="Times New Roman Tj"/>
        <charset val="204"/>
      </rPr>
      <t>ҳ</t>
    </r>
    <r>
      <rPr>
        <sz val="10"/>
        <color theme="1"/>
        <rFont val="Times New Roman Tj"/>
        <family val="1"/>
        <charset val="204"/>
      </rPr>
      <t xml:space="preserve">о   барои тақсимоти самараноки хавфҳои қарзӣ
</t>
    </r>
  </si>
  <si>
    <r>
      <rPr>
        <sz val="10"/>
        <color rgb="FFFF0000"/>
        <rFont val="Times New Roman Tj"/>
        <charset val="204"/>
      </rPr>
      <t>З</t>
    </r>
    <r>
      <rPr>
        <sz val="10"/>
        <color theme="1"/>
        <rFont val="Times New Roman Tj"/>
        <family val="1"/>
        <charset val="204"/>
      </rPr>
      <t>иёд намудани пардохтҳои ғайринақдӣ, рушди инфрасохтори қабули пардохтҳо, рушди фарогири молиявӣ вусъат ёфт</t>
    </r>
  </si>
  <si>
    <t>сатҳи миёнаи фоизи қарзҳои додашуда, бо %</t>
  </si>
  <si>
    <t xml:space="preserve"> Такмили сохтори дороиҳои бонкҳои тиҷоратӣ дар самти афзоиши ҳиссаи сармоягузории қарзӣ дар бахши воқеии иқтисод</t>
  </si>
  <si>
    <t xml:space="preserve">Такмили санадҳои меъёри-ҳуқуқии барои ҳавасманд сохтан ва/ё ҷалби ширкатҳои машваратии молиявӣ ва шӯъбаҳои  сармоягузории бонкҳои тиҷоратӣ барои барориш ва  бақайдгирӣ дар биржаҳои молиявии  коғазҳои қиматноки корпоративӣ  (саҳмияҳо ва  вомбаргҳо) ширкатҳои оммавии  ватанӣ </t>
  </si>
  <si>
    <t xml:space="preserve"> Васеъ намудани номгӯи маҳсулоти суғуртаи пешниҳодшуда, аз ҷумла суғуртаи хавфҳои молиявии корхонаҳои саноатии инноватсионии тиҷорати хурд ва миёна</t>
  </si>
  <si>
    <r>
      <rPr>
        <sz val="10"/>
        <color rgb="FFFF0000"/>
        <rFont val="Times New Roman Tj"/>
        <charset val="204"/>
      </rPr>
      <t>Н</t>
    </r>
    <r>
      <rPr>
        <sz val="10"/>
        <color theme="1"/>
        <rFont val="Times New Roman Tj"/>
        <family val="1"/>
        <charset val="204"/>
      </rPr>
      <t>изоми ҳавасмандгардонӣ таъсис дода шудааст</t>
    </r>
  </si>
  <si>
    <t>УМУМ бо млн. сомонӣ</t>
  </si>
  <si>
    <t>УМУМ, ба %</t>
  </si>
  <si>
    <t xml:space="preserve">Такмили Қонуни ҶТ "Дар бораи фаъолияти иқтисоди хориҷӣ" ва дигар СМҲ оид ба дастгирӣ ва рушди иқтидори содиротӣ бо дарназардошти расмиёти гумрукӣ </t>
  </si>
  <si>
    <t>Ҷорӣ намудани таҷрибаи факторинг барои содироткунандагон</t>
  </si>
  <si>
    <r>
      <t>Ҳиссаи аҳолии аз хизматрасониҳои давлатӣ, аз ҷумла хизматрасонии пулакӣ қаноатманд, бо % (</t>
    </r>
    <r>
      <rPr>
        <b/>
        <sz val="10"/>
        <color rgb="FFFF0000"/>
        <rFont val="Times New Roman Tj"/>
        <charset val="204"/>
      </rPr>
      <t>Ҳ</t>
    </r>
    <r>
      <rPr>
        <b/>
        <sz val="10"/>
        <rFont val="Times New Roman Tj"/>
        <family val="1"/>
        <charset val="204"/>
      </rPr>
      <t>РУ 16.6.2)</t>
    </r>
  </si>
  <si>
    <t xml:space="preserve">Индикаторҳои натиҷаҳои ниҳоӣ (outcome):                                                  1)  ҳиссаи шаҳрвандони ба хизматрасониҳои давлатӣ аз рӯи принсипи «равзанаи ягона» дастрас аст, бо %            </t>
  </si>
  <si>
    <t>2) ҳиссаи шаҳрвандоне, ки аз механизми хизматрасонии давлатии шакли электронӣ истифода мебаранд, %</t>
  </si>
  <si>
    <r>
      <t xml:space="preserve"> Гузаронидани шархи функсионалии мақомоти давлатӣ </t>
    </r>
    <r>
      <rPr>
        <sz val="10"/>
        <color rgb="FFFF0000"/>
        <rFont val="Times New Roman Tj"/>
        <charset val="204"/>
      </rPr>
      <t>ҷиҳати</t>
    </r>
    <r>
      <rPr>
        <sz val="10"/>
        <rFont val="Times New Roman Tj"/>
        <family val="1"/>
        <charset val="204"/>
      </rPr>
      <t xml:space="preserve"> муносибгардонии он</t>
    </r>
    <r>
      <rPr>
        <sz val="10"/>
        <color rgb="FFFF0000"/>
        <rFont val="Times New Roman Tj"/>
        <charset val="204"/>
      </rPr>
      <t>ҳ</t>
    </r>
    <r>
      <rPr>
        <sz val="10"/>
        <rFont val="Times New Roman Tj"/>
        <family val="1"/>
        <charset val="204"/>
      </rPr>
      <t>о дар ҳама сатҳи идораи давлат</t>
    </r>
    <r>
      <rPr>
        <sz val="10"/>
        <color rgb="FFFF0000"/>
        <rFont val="Times New Roman Tj"/>
        <charset val="204"/>
      </rPr>
      <t>ӣ</t>
    </r>
  </si>
  <si>
    <t xml:space="preserve"> Ҷорӣ намудани унсурҳои ҳукумати электронӣ дар идоракунии мақомоти давлатӣ</t>
  </si>
  <si>
    <r>
      <t xml:space="preserve"> Та</t>
    </r>
    <r>
      <rPr>
        <sz val="10"/>
        <color rgb="FFFF0000"/>
        <rFont val="Times New Roman Tj"/>
        <charset val="204"/>
      </rPr>
      <t>ҳ</t>
    </r>
    <r>
      <rPr>
        <sz val="10"/>
        <rFont val="Times New Roman Tj"/>
        <family val="1"/>
        <charset val="204"/>
      </rPr>
      <t>ияи Барномаи рушди хизмати давлатии Ҷумҳурии Тоҷикистон, ки ҳадафҳои асосии он бояд баланд бардоштани сатҳи ҷолибияти хизмати давлатӣ ва ҷалбу нигоҳ доштани кадрҳои баландихтисос, такмили низоми идоракунии захираҳои инсонӣ дар хизмати давлатӣ бошад</t>
    </r>
  </si>
  <si>
    <r>
      <t xml:space="preserve"> Ташкили кор оид ба мутта</t>
    </r>
    <r>
      <rPr>
        <sz val="10"/>
        <color rgb="FFFF0000"/>
        <rFont val="Times New Roman Tj"/>
        <charset val="204"/>
      </rPr>
      <t>ҳ</t>
    </r>
    <r>
      <rPr>
        <sz val="10"/>
        <rFont val="Times New Roman Tj"/>
        <family val="1"/>
        <charset val="204"/>
      </rPr>
      <t>ид кардани махзани маълумоти ало</t>
    </r>
    <r>
      <rPr>
        <sz val="10"/>
        <color rgb="FFFF0000"/>
        <rFont val="Times New Roman Tj"/>
        <charset val="204"/>
      </rPr>
      <t>ҳ</t>
    </r>
    <r>
      <rPr>
        <sz val="10"/>
        <rFont val="Times New Roman Tj"/>
        <family val="1"/>
        <charset val="204"/>
      </rPr>
      <t>идаи ма</t>
    </r>
    <r>
      <rPr>
        <sz val="10"/>
        <color rgb="FFFF0000"/>
        <rFont val="Times New Roman Tj"/>
        <charset val="204"/>
      </rPr>
      <t>қ</t>
    </r>
    <r>
      <rPr>
        <sz val="10"/>
        <rFont val="Times New Roman Tj"/>
        <family val="1"/>
        <charset val="204"/>
      </rPr>
      <t>омоти давлатї ба махзани маълумоти ягонаи миллии электрон</t>
    </r>
    <r>
      <rPr>
        <sz val="10"/>
        <color rgb="FFFF0000"/>
        <rFont val="Times New Roman Tj"/>
        <charset val="204"/>
      </rPr>
      <t>ӣ</t>
    </r>
  </si>
  <si>
    <t xml:space="preserve"> Такмили заминаи меъёрии мониторинг ва баҳодиҳии татбиқи стратегияҳо ва барномаҳои миллӣ, соҳавӣ ва минтақавӣ</t>
  </si>
  <si>
    <t>Ташкили чорабиниҳои омўзишӣ ҷиҳати милликунонии ва мониторинги ҲРУ</t>
  </si>
  <si>
    <r>
      <t xml:space="preserve"> Таҳия ва </t>
    </r>
    <r>
      <rPr>
        <sz val="10"/>
        <color rgb="FFFF0000"/>
        <rFont val="Times New Roman Tj"/>
        <charset val="204"/>
      </rPr>
      <t>қ</t>
    </r>
    <r>
      <rPr>
        <sz val="10"/>
        <rFont val="Times New Roman Tj"/>
        <family val="1"/>
        <charset val="204"/>
      </rPr>
      <t>абули стратегияи рушди сиёсати кадрӣ</t>
    </r>
  </si>
  <si>
    <r>
      <t xml:space="preserve">Гузаронидани таҳлили ҷойивазкунии кадрҳо аз </t>
    </r>
    <r>
      <rPr>
        <sz val="10"/>
        <color rgb="FFFF0000"/>
        <rFont val="Times New Roman Tj"/>
        <charset val="204"/>
      </rPr>
      <t>ҳ</t>
    </r>
    <r>
      <rPr>
        <sz val="10"/>
        <color theme="1"/>
        <rFont val="Times New Roman Tj"/>
        <family val="1"/>
        <charset val="204"/>
      </rPr>
      <t>исоби занон, ки дар вазифаҳои роҳбарикунанда кор мекунанд</t>
    </r>
  </si>
  <si>
    <r>
      <t>Вазифаи баланд бардоштани сифати хизматрасониҳои давлатӣ дар сат</t>
    </r>
    <r>
      <rPr>
        <b/>
        <sz val="10"/>
        <color rgb="FFFF0000"/>
        <rFont val="Times New Roman Tj"/>
        <charset val="204"/>
      </rPr>
      <t>ҳ</t>
    </r>
    <r>
      <rPr>
        <b/>
        <sz val="10"/>
        <rFont val="Times New Roman Tj"/>
        <family val="1"/>
        <charset val="204"/>
      </rPr>
      <t xml:space="preserve">и маҳал </t>
    </r>
  </si>
  <si>
    <r>
      <t xml:space="preserve"> Таҳия ва тасдиқи стандартҳои хизматрасони</t>
    </r>
    <r>
      <rPr>
        <sz val="10"/>
        <color rgb="FFFF0000"/>
        <rFont val="Times New Roman Tj"/>
        <charset val="204"/>
      </rPr>
      <t>ҳ</t>
    </r>
    <r>
      <rPr>
        <sz val="10"/>
        <rFont val="Times New Roman Tj"/>
        <family val="1"/>
        <charset val="204"/>
      </rPr>
      <t>ои давлатӣ</t>
    </r>
  </si>
  <si>
    <t xml:space="preserve"> Таъсиси системаи идоракунии ҳуҷҷатҳои электронӣ бо мақсади кам кардани шумораи ҳуҷҷатҳои қоғазӣ ва дастрас гардидани хизматрасониҳои давлатии электронӣ</t>
  </si>
  <si>
    <t xml:space="preserve"> Таҳия ва қабули дастурҳои махсус барои кормандони марказҳои бисёрфунксионалӣ оид ба хизматрасонии давлатӣ ба аҳолӣ</t>
  </si>
  <si>
    <t xml:space="preserve"> Таҳияи Барномаи пешгирии ҳамаҷонибаи коррупсия </t>
  </si>
  <si>
    <r>
      <t xml:space="preserve"> Ташкили маърака</t>
    </r>
    <r>
      <rPr>
        <sz val="10"/>
        <color rgb="FFFF0000"/>
        <rFont val="Times New Roman Tj"/>
        <charset val="204"/>
      </rPr>
      <t>ҳ</t>
    </r>
    <r>
      <rPr>
        <sz val="10"/>
        <color theme="1"/>
        <rFont val="Times New Roman Tj"/>
        <family val="1"/>
        <charset val="204"/>
      </rPr>
      <t>ои ташви</t>
    </r>
    <r>
      <rPr>
        <sz val="10"/>
        <color rgb="FFFF0000"/>
        <rFont val="Times New Roman Tj"/>
        <charset val="204"/>
      </rPr>
      <t>қ</t>
    </r>
    <r>
      <rPr>
        <sz val="10"/>
        <color theme="1"/>
        <rFont val="Times New Roman Tj"/>
        <family val="1"/>
        <charset val="204"/>
      </rPr>
      <t>и таъсири манфии коррупсия</t>
    </r>
  </si>
  <si>
    <r>
      <t xml:space="preserve"> Гузаронидани шарҳи арзёбии самаранокии қонунгузории зидди коррупсион</t>
    </r>
    <r>
      <rPr>
        <sz val="10"/>
        <color rgb="FFFF0000"/>
        <rFont val="Times New Roman Tj"/>
        <charset val="204"/>
      </rPr>
      <t>ӣ</t>
    </r>
  </si>
  <si>
    <r>
      <t>Ҳадафи миёнамуҳлат такмили низоми идоракунии молияи давлат</t>
    </r>
    <r>
      <rPr>
        <b/>
        <sz val="10"/>
        <color rgb="FFFF0000"/>
        <rFont val="Times New Roman Tj"/>
        <charset val="204"/>
      </rPr>
      <t xml:space="preserve">ӣ </t>
    </r>
  </si>
  <si>
    <r>
      <t xml:space="preserve"> Таҳия ва қабули  Кодекси андози Ҷумҳурии Тоҷикистон дар таҳрири нав, таҳияи ҳуҷҷатҳои  меъёрии </t>
    </r>
    <r>
      <rPr>
        <sz val="10"/>
        <color rgb="FFFF0000"/>
        <rFont val="Times New Roman Tj"/>
        <charset val="204"/>
      </rPr>
      <t>ҳуҷҷати татбиқи муқаррарот</t>
    </r>
    <r>
      <rPr>
        <sz val="10"/>
        <color theme="1"/>
        <rFont val="Times New Roman Tj"/>
        <family val="1"/>
        <charset val="204"/>
      </rPr>
      <t>и Кодекси андоз</t>
    </r>
  </si>
  <si>
    <t>Кодекси андози ҶТ дар таҳрири нав қабул шуд. Ҳуҷҷатҳои  меъёрӣ ҷиҳати татбиқи муқаррароти Кодекси андоз тасдиқ шудаанд.</t>
  </si>
  <si>
    <t xml:space="preserve"> Таҷрибаи лоиҳаҳои таҷрибавии буҷетикунонии  барномавӣ ҷамъбаст карда шуд, нақшаи татбиқи он дар ҳама сатҳ тасдиқ шудааст.</t>
  </si>
  <si>
    <r>
      <t>Пурра ҷорӣ намудани технологияи муосири иттилоотӣ ва гузоштани заминаи иқтисоди рақамӣ дар амалиёти молияв</t>
    </r>
    <r>
      <rPr>
        <sz val="10"/>
        <color rgb="FFFF0000"/>
        <rFont val="Times New Roman Tj"/>
        <charset val="204"/>
      </rPr>
      <t xml:space="preserve">ӣ </t>
    </r>
  </si>
  <si>
    <t>Дастури методӣ таҳия ва тасдиқ карда шудааст</t>
  </si>
  <si>
    <t>Ҷорӣ намудани Стандартҳои байналмилалии ҳисоботи молиявӣ дар бахши квазидавлатӣ (яъне, дар корхонаҳои давлатӣ)</t>
  </si>
  <si>
    <t>Стандартҳои байналмилалии ҳисоботи молиявӣ дар бахши квазидавлатӣ ҷорӣ карда шудаанд. Хавфҳои квазифискалии корхонаҳои давлатӣ 50 фоиз коҳиш дода шуд</t>
  </si>
  <si>
    <t xml:space="preserve">ҳадафи миёнамуҳлат баланд бурдани нерўи сармоягузорї ва паст бурдани сатҳи хавфҳои сармоягузорї </t>
  </si>
  <si>
    <t xml:space="preserve">Индикаторҳои боздеҳ (output):
Сарбории андоз барои субъектҳои соҳибкорӣ,% </t>
  </si>
  <si>
    <t>Индикаторҳои натиҷаҳои ниҳоӣ (outcome):
Ҳиссаи корхонаҳои амалкунанда дар ҳаҷми умумии корхонаҳои ба қайд гирифташуда, бо %, аз ҷумла:</t>
  </si>
  <si>
    <t xml:space="preserve">СМҳ-и дахлдор таҳия карда шудаанд </t>
  </si>
  <si>
    <t>Индикаторҳои боздеҳ (output): 
Шумораи бизнес-инкубаторҳои ташкилшуда, технопаркҳо, шумора</t>
  </si>
  <si>
    <t>МИМҳД, КДСИАД, КРМ</t>
  </si>
  <si>
    <t>Индикаторҳои таъсиррасон (натиљавї) (outcome):
Шумораи лоиҳаҳои татбиқи ШДБХ, адад</t>
  </si>
  <si>
    <t xml:space="preserve">Индикаторҳои боздеҳ (output): 
Шумораи лоиҳаҳои ШДБХ, ки ба Реестри ягона дохил карда шудаанд, шумора </t>
  </si>
  <si>
    <t>ВРИС, КДСИАД, ВКИШ, ВМАОПҶТ, ВСАН,ВТАН, ВЭНЕ, КҲМЗ, ККЗО,  МИМҲД</t>
  </si>
  <si>
    <t>Индикаторҳои боздеҳ (output):
Суръати афзоиши маблағгузории ШДБХ бо %</t>
  </si>
  <si>
    <t>Вазифаи тақвияти механизмҳо амнияти озуқаворӣ ва ғизои мутавозин дар чорчўбаи таъмини саломатӣ;</t>
  </si>
  <si>
    <t>Индикаторҳои боздеҳ (output):                       Афзоиши давомнокии миёнаи саёҳатҳо дар саросари кишвар бо сабаби бисёр  будани  чорабиниҳои мувофик  ва омехнашавии намудҳои гуногуни сайёхӣ, рӯзҳо</t>
  </si>
  <si>
    <t>Вазифаи баланд бардоштани  нерўи кормандони мақомоти ваколатдори давлатӣ ва ҷомеаи шаҳрвандӣ оид ба мутобиқшавӣ ба тағирёбии иқлим ва идоракунии хавфи офатҳои табиӣ тавассути:</t>
  </si>
  <si>
    <t>полезӣ</t>
  </si>
  <si>
    <t xml:space="preserve"> Таҳияи нармафзор барои биржаҳои фондӣ барои савдои дороиҳои молиявӣ барои аҳолӣ  бо истифодаи технологияҳои рақамӣ ва фосилавӣ </t>
  </si>
  <si>
    <t>Ҳадафи миёнамӯҳлат ташаккул додани пойгоҳҳои институтсионалии рушди сайёҳӣ</t>
  </si>
  <si>
    <t>Вазифаи ташаккули механизмҳои таъмини бехатарӣ ва ҳифзи саломатӣ дар чаҳорчўбаи љойивазкунӣ дар раванди баргузории сайёҳат</t>
  </si>
  <si>
    <t>Вазифаи самаранок истифода бурдани захираҳои дохилӣ барои индустрияи сайёҳӣ</t>
  </si>
  <si>
    <t>Тахияи Накшаи дастгирии ташкили хатсайрҳои 1-2 рўзаи гурўҳӣ,  оилавӣ, инфиродӣ</t>
  </si>
  <si>
    <t>Вазифаи пешбарии имкониятҳои сайёҳӣ дар дохили кишвар ва дар хориҷа</t>
  </si>
  <si>
    <t>Таҳияи "харитаи роҳ" барои рушди сайёҳии иҷтимоӣ, фарҳангӣ, маърифатӣ, ватандӯстӣ, экологӣ, этномаданӣ ва деҳот, аз чумла бо инъикоси механизмҳои дастгирии молиявии ҳиссаи харољоти сайёҳии кормандон аз љониби корхонаҳои корфармо</t>
  </si>
  <si>
    <t>Индикаторҳои боздеҳ (output):
Шумораи ширкатҳои минтақавии таъминоти обу корези</t>
  </si>
  <si>
    <t>Индикаторҳои боздеҳ (output):
Меъёри фарсудашавии инфрасохтор бо %, аз ҷумла: 
дар низоми таъминоти оби нӯшокӣ</t>
  </si>
  <si>
    <t>Вазифаи тақвияти низоми ҳамоҳангсозӣ ва ҳамкорӣ дар самти масъалаҳои тағйирёбии иқлим ва идоракунии хавфи офатҳои табиӣ.</t>
  </si>
  <si>
    <t xml:space="preserve"> Таҳияи низоми мониторинг ва арзёбии пешравиҳо дар самти идоракунии хавфи офатҳо бо назардошти масъалаҳои мутобиқшавӣ ба тағйирёбии иқлим</t>
  </si>
  <si>
    <t>Низоми мониторинг ва арзёбии пешравиҳо дар самти идоракунии хавфи офатҳо таҳия гаштаас ва амал менамояд</t>
  </si>
  <si>
    <t xml:space="preserve">Ҳадафи таъмини муттаҳидсозии амалҳо оид ба барқарор кардани низомҳои экологии вайроншудаи табиӣ ва нигоҳ доштани гуногунии биологӣ 
</t>
  </si>
  <si>
    <t xml:space="preserve">Вазифаи таҳияи маҷмӯи тадбирҳо барои барқарор кардани низомҳои экологии вайроншудаи табиӣ ва нигоҳ доштани гуногунии биологӣ </t>
  </si>
  <si>
    <t>ҳЉТ, ККЗО</t>
  </si>
  <si>
    <t xml:space="preserve">Ҳиссаи арзиши иловашудаи соҳаҳои технологияи миёна ва технологии баланд дар ҳаҷми умумии арзиши иловашуда, бо %  (ҲРУ 9.б.1.)                                                                                                                                            </t>
  </si>
  <si>
    <t>Майдони заминҳои кишти кишоварзӣ, ки дар он таҷрибаҳои самаранок ва устувори кишоварзӣ истифода мешаванд. (ҳРУ 2.4.1) гектар</t>
  </si>
  <si>
    <t>Таъсиси марказҳои логистикии дорои аҳамияти ҷумҳуриявӣ ва байналмилалӣ дошта, аз ҷумла ташкили маркази иттилоотии логистикӣ дар шаҳри Душанбе пайваст ба шаҳру ноҳияҳои ҷумҳурӣ ва минтақа</t>
  </si>
  <si>
    <t>Индикатори боздеҳ (impact): 
Сатҳи тавваррум, бо %;</t>
  </si>
  <si>
    <t xml:space="preserve"> Таҳияи санадҳои меъёри-ҳуқуқӣ оид ба содда кардани тартиби воридшавии  иштирокчиёни нав ба бозори молиявӣ, алахусус  ширкатҳои молиявии хориҷӣ</t>
  </si>
  <si>
    <t xml:space="preserve"> Марҳилавӣ таҳия кардани Низоми комплексии кафолати сармоягузории молиявӣ, аз  ҷумла коркарди механизми дастгирии давлатӣ дар шакли маблағгузории фаврӣ (back-stop financing) </t>
  </si>
  <si>
    <t xml:space="preserve"> Таҳия ва татбиқи Тартиби коркард  ва арзёбии лоиҳаҳои сармоягузорӣ мутобиқи талаботҳои стандартҳои байналмилалӣ</t>
  </si>
  <si>
    <t xml:space="preserve"> Ташкили шабакаи  ташкилотҳои молиявии ғайрибонкӣ тавассути либерализатсияи бахши ғайрибонкии бахши молиявӣ, инчунин аз ҳисоби  чунин намудҳои фондҳо , ба монанди  сармоягузорӣ -2 адад;  нафақаи хусусӣ -3 адад; венчурӣ -3 адад;  фондҳои хедҷӣ - 3 адад ва ғайра  барои маблағгузории мақсадноки лоиҳаҳои сармоягузорӣ дар соҳаи саноат</t>
  </si>
  <si>
    <t xml:space="preserve"> Таҳия ва татбиқи Тартиби фурӯши ҳатмии (аз 5 то 10 фоизи ҳаҷми барориши) саҳмияҳои љамъиятҳои саҳҳомии амалкунанда ва навтаъсис дар платформаҳои биржавӣ</t>
  </si>
  <si>
    <t xml:space="preserve"> Такмили санадҳои меъёри-ҳуқуқӣ, аз ҷумла Кодекси андози Ҷумҳурии Тоҷикистон, дар самти  ташаккул ва ҳавасмандгардонии рафтори сармоягузории аҳолӣ ва рушди шабакаи  фондҳои саҳмии сармоягузорӣ</t>
  </si>
  <si>
    <t xml:space="preserve"> Ташкили майдонҳои махсуси савдо дар ду биржаи фондӣ љиҳати дастгирии молиявӣ ва рушди шаклҳои инноватсионии соҳибкорӣ, соҳибкории хурду миёна, таъсиси корхонаҳои нав;</t>
  </si>
  <si>
    <t>Таъсиси платформаҳои махсус дар биржаҳои фондӣ барои савдо бо молҳои истеҳсоли  миллии ашёӣ   ва ғайриашёӣ (пахта, семент, тилло ва ғайра) барои ҳифз ва коҳиш додани хавфҳо  тавассути истифодаи воситаҳои муосири молиявӣ (форвардҳо,опсияҳо,  фючерсҳо  ва ғайра)</t>
  </si>
  <si>
    <t xml:space="preserve"> Чорӣ намудани низоми мукаммали идоракунии хавфҳо дар ташкилотҳои  молиявӣ ва корхонаҳои ғайримолиявӣ мувофиқи талаботи байналмилалӣ ISO 9001-2000</t>
  </si>
  <si>
    <t>Чорабиниҳои омўзишї ташкил карда шудаанд</t>
  </si>
  <si>
    <t>Таҳияи заминаи интерактивии онлайн барои мониторинги ҳРУ</t>
  </si>
  <si>
    <t xml:space="preserve"> Такмили низоми музди меҳнати хизматчиёни давлатї барои ҳавасмандгардонї ва нигоҳ доштани мутахассисони баландихтисос</t>
  </si>
  <si>
    <t>Ворид намудани тағйиру иловаҳо ба санадҳои меъёрии ҳуқуқӣ дар ҷодаи қонунгузории ҷиноятӣ барои таҳкими чораҳои зиддикоррупсионӣ</t>
  </si>
  <si>
    <t xml:space="preserve"> Шарҳи иҷрои Барномаи миёнамӯҳлати хароҷоти давлатӣ.  </t>
  </si>
  <si>
    <t xml:space="preserve">  Шарҳи иҷрои Барномаи миёнамӯҳлати хароҷоти давлатӣ анљом дода шуда, (муттасил, сол ба сол) дар сомонаи ВМ љойгир карда шудааст.</t>
  </si>
  <si>
    <t>ҳиссаи шартномаҳои хариди давлатӣ дар асоси озмуни кушод ва шаффоф (ба истиснои хариди корҳои сохтмонӣ дар чаҳорчӯбаи Барномаи Сармоягузории Муттамарказ давомнокиаш аз як сол зиёд, бо шарти интихоби пудратчӣ дар марҳилаи аввал дар асоси озмуни кушод ва шаффоф) анљом дода шудаанд; бо %</t>
  </si>
  <si>
    <t>ҳиссаи огоҳиномаҳо оид ба хариди давлатӣ тавассути портали ягонаи хариди электронӣ эълон карда шудаанд, бо %</t>
  </si>
  <si>
    <t>Таҳияи Харитаи роҳ  љиҳати таъмини шаффофият дар фаъолияти мақомоти давлатӣ, аз ҷумла самаранокии хароҷоти давлатӣ</t>
  </si>
  <si>
    <t>Пҳ, ВМ</t>
  </si>
  <si>
    <t xml:space="preserve">Пҳ </t>
  </si>
  <si>
    <t>аз ҷумла: аз ҳисоби бахши хусусӣ</t>
  </si>
  <si>
    <t>Индикаторҳои боздеҳ (output):
Шумораи лоиҳаҳои ШДБХ навтаъсис, адад</t>
  </si>
  <si>
    <t>ВММША, АПСС, ҳЉТ, КА</t>
  </si>
  <si>
    <t>АОПҶТҳЉТ,                                                                                              ВММША ЧТ</t>
  </si>
  <si>
    <t xml:space="preserve">Ҳадафи миёнамӯҳлат фаъолгардонии механизмҳои таъмини дастрасї  ва иштирок дар ҳамаи зинаҳои таҳсилот </t>
  </si>
  <si>
    <t xml:space="preserve">Индикаторҳои натиҷаҳои ниҳоӣ (outcome):                                                                                                        1. Ҳиссаи фарогирии бачагони 3-6 сола  бо таҳсилоти томактабї  (ҲРУ 4.2.1.2),  %  </t>
  </si>
  <si>
    <t>Таҳсилоти ибтидоӣ (синфи 1)</t>
  </si>
  <si>
    <t>Таҳсилоти миёнаи нопурра  ( синфи 5)</t>
  </si>
  <si>
    <t>Таҳсилоти миёнаи пурра (синфи 10)</t>
  </si>
  <si>
    <t>3. Фарогирии хатмкунандагони муассисаҳои таҳсилоти миёнаи умумӣ бо таҳсилоти ибтидоӣ ва миёнаи касбӣ, %</t>
  </si>
  <si>
    <t>4. Бо таҳсилоти олии касбӣ фарогирии љавонони 18-24 сола, %</t>
  </si>
  <si>
    <t xml:space="preserve">дар низоми таҳсилоти томактабӣ </t>
  </si>
  <si>
    <t>таҳсилоти  ибтидоии мактабӣ (синфхои 1-4)</t>
  </si>
  <si>
    <t>таҳсилоти  миёнаи нопурра (синфҳои 5-9)</t>
  </si>
  <si>
    <t>таҳсилоти  миёнаи пурра (синфҳои 10-11)</t>
  </si>
  <si>
    <t xml:space="preserve">таҳсилоти  ибтидоии касбӣ </t>
  </si>
  <si>
    <t xml:space="preserve">таҳсилоти   миёнаи касбӣ </t>
  </si>
  <si>
    <t xml:space="preserve">таҳсилоти   олии касбӣ </t>
  </si>
  <si>
    <t>Вазифаи рушди инфрасохтор бо мақсади таъмини дастрасии баробари низоми таҳсилот</t>
  </si>
  <si>
    <t>таҳсилоти миёнаи умумии мактабӣ</t>
  </si>
  <si>
    <t xml:space="preserve">таҳсилоти ибтидоӣ ва миёнаи касбӣ </t>
  </si>
  <si>
    <t xml:space="preserve">таҳсилоти  олии касбӣ </t>
  </si>
  <si>
    <t>2)Фоизи муассисаҳои таҳсилотӣ, ки таъминанд:</t>
  </si>
  <si>
    <t xml:space="preserve">дар низоми таҳсилоти миёнаи умумӣ </t>
  </si>
  <si>
    <t xml:space="preserve">манбаҳои базавии оби нўшокӣ </t>
  </si>
  <si>
    <t>Вазифаи беҳтар намудани шароит/ фазои таҳсилот барои афзоиши фарогирӣ  ва сифати таҳсилот</t>
  </si>
  <si>
    <t>Вазифаи такмил ва навсозии технологияҳо, мазмун ва усулҳои омўзиш бо такя ба навовариҳо</t>
  </si>
  <si>
    <t>Вазифаи рушди низоми тайёр намудан ва бозомӯзии мутахассисони соҳа, такмили ихтисос</t>
  </si>
  <si>
    <t>Вазифаи устуворгардонии  муносибати стратегӣ дар банақшагирӣ, истифодаи васеи ғояҳо, коркардҳо ва технологияҳои инноватсионӣ дар  рушди низоми маориф</t>
  </si>
  <si>
    <t>Ҳадафи  миёнамухлат  Таъмини ҳамгироӣ ва муттаҳидии амалҳо дар  низоми маориф</t>
  </si>
  <si>
    <t>Вазифаи таҳкими заминаи ҳуқуқӣ ва меъёрии  соҳаи  тандурустӣ</t>
  </si>
  <si>
    <t>Вазифаи мустаҳкам намудани инфрасохтори соҳаи  тандурустӣ</t>
  </si>
  <si>
    <t>Вазифаи баланд намудани фарогирии ҳамаи шаҳрвандон ба муоинаи тиббии профилактикӣ</t>
  </si>
  <si>
    <t>Вазифаи тақвияти низоми пешниҳоди хизматрасониҳои тиббӣ – санитарӣ ба кӯдакон</t>
  </si>
  <si>
    <t>Вазифаи беҳтару натиљанок намудани механизмҳои маблағгузорӣ ва истифодаи самараноки захираҳои молиявӣ дар низоми тандурустӣ</t>
  </si>
  <si>
    <t>Ҳадафи дарозмуддат (афзалиятҳои СМР ва ҲРУ) тачдиди низоми дастгирии давлатии фарҳангу санъат</t>
  </si>
  <si>
    <t>Ҳадафи миёнамӯҳлат инкишофи механизмҳои низоми дастгирии давлатии фарҳангу санъат</t>
  </si>
  <si>
    <t>Вазифаи баланд намудани самаранокии идораи захираҳои инсонии соҳа</t>
  </si>
  <si>
    <t>Вазифаи устувор намудани таъминоти молиявӣ ва инфрасохтории соҳа</t>
  </si>
  <si>
    <t>Вазифаи  васеътар намудани имкониятҳо барои амалигардонии неруи эљодкории аҳолӣ</t>
  </si>
  <si>
    <t>Вазифаи  фаъолгардонии љараёнҳои ҳамгироии муасисаҳои ватании фарҳангу санъат  ба фазои фарҳангии љаҳон</t>
  </si>
  <si>
    <t>Ҳадафи миёнамӯҳлат_x000D_ фароҳам овардани шароити мусоид барои омўзиш, ташаккулёбӣ ва рущди љавонон бо мақсади таъмини шуғли минбаъда (аз ҷумла фосилавӣ)</t>
  </si>
  <si>
    <t>Вазифаи рушди малакаҳои љавонон барои васеъ намудани имкониятҳои бокортаъминшавии онҳо</t>
  </si>
  <si>
    <t>Вазифаи баланд бардоштани устувории воридшавии љавонон ба бозори меҳнат</t>
  </si>
  <si>
    <t>Вазифаи фаъолгардонии раванди ташаккули арзишҳои тарзи ҳаёти солим ва бехатар дар байни наврасону љавонон, фароҳам овардани шароит барои рушд ва такмилдиҳии нерўи онҳо</t>
  </si>
  <si>
    <t>Вазифаи ташкили дастрасӣ ва истифодаи самараноки технологияҳои компютерӣ ва Интернет ба наврасону љавонон</t>
  </si>
  <si>
    <t>Вазифаи тақвияти фарогирии васеи љавонон бо ҳама воситаҳои пешбурди сиёсат доир ба рушди ҷавонон ва алоқаҳои мутаносиб</t>
  </si>
  <si>
    <t>Вазифаи хавасмандсозии таваљљуҳи љавонон ба иншооти мероси фарҳангӣ – таърихӣ ва ҳифзи муҳити зист</t>
  </si>
  <si>
    <t>Вазифаи васеъ намудани имкониятҳо вобаста ба таъмини љалби љавонон ба тарбияи љисмонӣ ва варзиш</t>
  </si>
  <si>
    <t>Вазифаи таъмини  мутобиқати таҳсилоти олии касбӣ ба  талаботи иқтисодиёт ва бозори меҳнат</t>
  </si>
  <si>
    <t>Ҳадафи миёнамӯҳлат баланд бардоштани маҳсулнокии фаъолияти илмӣ – тадқиқотӣ</t>
  </si>
  <si>
    <t>Вазифаи устуворгардони  нерўи тадқикоти муассисаҳои таҳсилоти олии касбӣ ва илмӣ</t>
  </si>
  <si>
    <t>Вазифаи тақвият додани иқтидорҳои кумаки аввалияти тиббӣ – санитарии дар асоси тибби оилавӣ асосёфта</t>
  </si>
  <si>
    <t>Вазифаи рушди иқтидорҳои кумаки махсусгардонидашудаи тиббӣ</t>
  </si>
  <si>
    <t>Вазифаи тақвият додани низоми пешгирикунанда ва кумаки унвонии иљтимоӣ ба  наврасону љавонони дар ҳолати вазнини ҳаётӣ қарордошта</t>
  </si>
  <si>
    <t xml:space="preserve"> Таҳия ва татбиқи солонаи маљмўи чорабиниҳо оид ба тарғиби тарбияи љисмонӣ ва варзиши оммавӣ ҳамчун љузъи муҳими тарзи ҳаёти солими аҳолӣ дар доираи татбиқи Барномаи миллии тарзи ҳаёти солим дар ofумҳурии Тољикистон</t>
  </si>
  <si>
    <t>Вазифаи фароҳам овардани шароити мусоиди ташкилӣ – ҳуқуқӣ барои рушди низоми сайёҳии кишвар</t>
  </si>
  <si>
    <t xml:space="preserve"> Таҳлили санадҳои меъёрии ҳуқуқии амалкунанда  бо максади арзёбии инъикоси ҳадафҳо ва вазифаҳои стратегии  рушди  соҳаи сайёхқ </t>
  </si>
  <si>
    <t>Ҳадафи миёнамӯҳлат баланд бардоштани рақобатпазирии хизматрасониҳои сайёҳӣ</t>
  </si>
  <si>
    <t>Ҳадафи миёнамӯҳлат таъмини устуворӣ ва рушди иқтидорҳои сайёҳии дохилӣ</t>
  </si>
  <si>
    <t>Нақшаи чорабиниҳои                                                                                                                                                                                                                                                                                                                               амалисозии Барномаи миёнамуҳлати рушди Ҷумҳурии Тоҷикистон барои солҳои 2021-2025</t>
  </si>
  <si>
    <t xml:space="preserve">Тартиб додани феҳристи корхонаҳои давлатии  мавриди хусусигардонӣ буда ба тариқи  табдилдиҳи ба  ширкатҳои оммавӣ;
</t>
  </si>
  <si>
    <t xml:space="preserve"> Васеъ намудан ва такмил додани шаклҳои фаъолияти содиротӣ тавассути ҳамгироӣ ба занҷираҳои байналмилалии истеҳсоливу ҳамлу нақл, ташкили корхонаҳои васлкунандаи ба содирот нигаронидашуда ва рушди савдои наздисарҳадӣ</t>
  </si>
  <si>
    <t xml:space="preserve">АОМО, АСМС, АХД, ВА, ВКИШ, ВКХО, ВМАО, ВМ, ВМЕҳ, ВНАқ, ВРИС, ВСАН, ВТАН, ВФАР, ВЭНЕ, КА, КДИЗ, КДСА, ККЗО, КМВС, КЉВС, КҳФМ, КРМ, КТВР, Пҳ, ПСС, ХА, ХГ, ХМ ВМЕҳ, ХНДСЭ
</t>
  </si>
  <si>
    <t>Махзани маълумоти алоҳидаи мақомоти давлатї ба махзани маълумоти ягонаи миллии электронї муттаҳид карда шудааст</t>
  </si>
  <si>
    <t>Индикаторҳои боздеҳ (output):
 ҳиссаи хизматчиёни давлатї, ки атестасияи солонаи онҳо тибқи методикаи арзёбии хизмати давлатии касбї натиљагирї шудааст, бо %</t>
  </si>
  <si>
    <t>Арзёбии 6 лоиҳҳи таҷрибавии буҷетикунонии барномавӣ ва татбиқи ҳамаҷонибаи таҷрибаи ҳосилшуда тибқи Нақшаи тасдиқгардида</t>
  </si>
  <si>
    <t xml:space="preserve"> Таҳия ва татбиқи Нақша барои расонидани кӯмаки методӣ  ба  вазоратҳои соҳавӣ (яъне, тақсимкунандаи асосии маблағҳои буҷетӣ) љиҳати таҳияи нақшаҳо ва барномаҳои стратегӣ дар асоси таҷрибаи пешқадами байналмилалӣ. </t>
  </si>
  <si>
    <t>ҳиссаи хизматчиёни давлатӣ ва кормандони бахши давлатӣ, ки тибқи барномаҳои идоракунии молияи давлатӣ омӯзонида шудаанд 80%</t>
  </si>
  <si>
    <t>Нақша таҳия гардида, марҳила ба марҳила татбиқ мегардад</t>
  </si>
  <si>
    <t>ҳадафи дарозмуҳлат баланд бурдани сатҳи рақобатпазирї ва љолибияти сармоягузорї</t>
  </si>
  <si>
    <t>Индикаторҳои таъсир (impact):
Мавқеи кишвар дар низоми арзёбии БУ «Пешбурди соҳибкорї», арзёбии рейтингї</t>
  </si>
  <si>
    <t>Индекси ҷаҳонии рақобат, мавқеъ дар рейтинг</t>
  </si>
  <si>
    <t>Индикаторҳои боздеҳ (output):
ҳиссаи сармоягузории хусусї дар бахши воқеии иқтисод ва инфрасохтор дар ҳаљми умумии сармоягузорї, бо %</t>
  </si>
  <si>
    <t>§4. ТАШАККУЛИ ИқТИСОДИ РАҚАМӢ</t>
  </si>
  <si>
    <t>2. Коэффитсиенти  софи қабули кўдакон  дар низоми таҳсилоти миёнаи умумӣ, %, аз љумла:</t>
  </si>
  <si>
    <t xml:space="preserve"> бо қувваи барқ</t>
  </si>
  <si>
    <t>"Харитаи роҳ" таҳия ва мавриди амал қарор дорад</t>
  </si>
  <si>
    <t>Вазифаи афзоиш иқтидори низоми таҳсилоти ибтидоӣ ва миёнаи касбӣ</t>
  </si>
  <si>
    <t>АОМО, АСМС, АХД, ВА, ВКИШ, ВКХО, ВМАО, ВМ, ВМЕҳ, ВНАқ, ВРИС, ВСАН, ВТАН, ВФАР, ВЭНЕ, КА, КДИЗ, КДСА, ККЗО, КМВС, КЉВС, КҳФМ, КРМ, КТВР, Пҳ, ПСС, ХА, ХГ, ХМ ВМЕҳ, ХНДСЭ</t>
  </si>
  <si>
    <t>КДСИАД, КВД "Маркази татбиқи лоиҳаҳои ШДБХ", КА</t>
  </si>
  <si>
    <t>ҲЉТ, ВРИС, АОПҶТ</t>
  </si>
  <si>
    <t>ҲҶТ, ВРИС, АОПҶТ, ВМИ</t>
  </si>
  <si>
    <t>АОПҶТҲҶТ</t>
  </si>
  <si>
    <t>ҲЉТ, ВРИС, АОПҶТҲҶ</t>
  </si>
  <si>
    <t>ҲҶТ, ВРИС, АОПҶТ</t>
  </si>
  <si>
    <t>ҲҶТ, ВРИС, АОПҶТҲҶТ</t>
  </si>
  <si>
    <t xml:space="preserve">ВММША, АОПҶТҲҶТ,, ВРИС, АМЗН  </t>
  </si>
  <si>
    <t xml:space="preserve">АОПҶТ,ВРИС,                                                         ВМ, ВТМИА,                                                                                          Пажўҳишгоҳи меҳнат, муҳоҷират ва шуғли аҳолии Тоҷикистон,  МИМҲД    </t>
  </si>
  <si>
    <t xml:space="preserve">АОПҶТ,ВРИС, ВМ, ВММША, ВТМИА,                    Пажўҳишгоҳи меҳнат, муҳоҷират ва шуғли аҳолии Тоҷикистон, МИМҲД, ИИД АБЗОТ </t>
  </si>
  <si>
    <t>МТС, КДСИАД, МИМҲД</t>
  </si>
  <si>
    <t>Нақшаи тасдиқшуда амалӣ мегардад.</t>
  </si>
  <si>
    <t xml:space="preserve">Индикаторҳои боздеҳ (output): 
ҳиссаи эъломияҳои андозӣ (андоз аз музди меҳнат даромад, андоз аз арзиши иловагӣ) аз ҷониби субъектони хоҷагидор дар шакли электронӣ пешниҳод карда мешаванд, бо % 
</t>
  </si>
  <si>
    <t>Нерӯи таҳлилӣ ва пешгӯии Вазорати молияи Ҷумҳурии Тоҷикистон тақвият дода шуда, заминаи ягонаи методологӣ таъмин карда шуд</t>
  </si>
  <si>
    <t>ШУМ, БУB279:O290C284B283:O290B275:O290B279:O290B275:O290C284B283:O290B279:O290C284B283:O290B275:O290B272:OA261:O290</t>
  </si>
  <si>
    <t xml:space="preserve"> Стратегияи миллии маърифати молиявӣ ва Стратегияи миллии фарогирии молиявии ҶТ барои давраи солҳои 2021-2025 қабул ва амалӣ карда мешаванд</t>
  </si>
  <si>
    <t xml:space="preserve"> Ташаккули феҳристи корхонаҳои аз ҷиҳати молиявӣ устувори бахшҳои давлатӣ, молиявӣ ва воқеӣ  ва ҳавасмандгардонии табдилдиҳии  онҳо ба ширкатҳои оммавӣ</t>
  </si>
  <si>
    <t>Ҷорӣ намудани маҳсулоти нави суғуртавӣ барои корхонаҳои саноатӣ, аз ҷумла соҳибкории хурду миёна</t>
  </si>
  <si>
    <t>БМТ, ВА, ширкатҳои суғуртавї</t>
  </si>
  <si>
    <t>Индикаторҳои боздеҳ (output): 
16.4.а Шумораи ҷиноятхои марбут ба расмикунонии даромадҳои бо роҳи ғайриқонунӣ ва маблағгузории терроризм ба дастомада</t>
  </si>
  <si>
    <t>Такмили сохтор ва фаъолияти мақоми ваколатдор дар самти муқовимат ба қонунигардонии даромадҳои бо роҳи ҷиноят бадастомада, маблағгузории терроризм ва маблағгузории паҳнкунии силоҳи қатли ом (МҚД/МТ/МПСҚО) таввасути таъмини захираҳои инсонӣ ва моддию техникӣ, инчунин фароҳам овардани шароит барои пеш бурдани онлайн мониторинг ва таҳлили гардиши аҳд/амалиетҳои шубҳанок ва ҳатманназоратшаванда бо мақсади пешгирии равиши ғайриқонунии молиявӣ</t>
  </si>
  <si>
    <t>Таъсис ва ба роҳ мондани низоми электонии ҳифзшудаи мубодилаи иттилоот  байни мақоми ваколатдор дар самти МҚД/МТ/МПСҚО бо мақомоти ҳифзи ҳуқуқи давлатӣ ва мақомоти байнидавлатӣ дар самти МҚД/МТ/МПСҚО, бо мақсади мунтазам доду гирифти маълумот, инчунин таъмини дастарсии мақоми ваколатдор дар самти МҚД/МТ/МПСҚО ба пойгоҳҳои иттилоотии мақомоти давлатӣ бо мақсади пешгирии ҚД/МТ</t>
  </si>
  <si>
    <r>
      <t>Хадафи дарозму</t>
    </r>
    <r>
      <rPr>
        <b/>
        <sz val="10"/>
        <color rgb="FFFF0000"/>
        <rFont val="Times New Roman Tj"/>
        <charset val="204"/>
      </rPr>
      <t>ҳ</t>
    </r>
    <r>
      <rPr>
        <b/>
        <sz val="10"/>
        <rFont val="Times New Roman Tj"/>
        <family val="1"/>
        <charset val="204"/>
      </rPr>
      <t>лат (афзалият</t>
    </r>
    <r>
      <rPr>
        <b/>
        <sz val="10"/>
        <color rgb="FFFF0000"/>
        <rFont val="Times New Roman Tj"/>
        <charset val="204"/>
      </rPr>
      <t>ҳ</t>
    </r>
    <r>
      <rPr>
        <b/>
        <sz val="10"/>
        <rFont val="Times New Roman Tj"/>
        <family val="1"/>
        <charset val="204"/>
      </rPr>
      <t>ои СМР 2030) Афзоиши и</t>
    </r>
    <r>
      <rPr>
        <b/>
        <sz val="10"/>
        <color rgb="FFFF0000"/>
        <rFont val="Times New Roman Tj"/>
        <charset val="204"/>
      </rPr>
      <t>қ</t>
    </r>
    <r>
      <rPr>
        <b/>
        <sz val="10"/>
        <rFont val="Times New Roman Tj"/>
        <family val="1"/>
        <charset val="204"/>
      </rPr>
      <t>тидор  ва ра</t>
    </r>
    <r>
      <rPr>
        <b/>
        <sz val="10"/>
        <color rgb="FFFF0000"/>
        <rFont val="Times New Roman Tj"/>
        <charset val="204"/>
      </rPr>
      <t>қ</t>
    </r>
    <r>
      <rPr>
        <b/>
        <sz val="10"/>
        <rFont val="Times New Roman Tj"/>
        <family val="1"/>
        <charset val="204"/>
      </rPr>
      <t>обатпазирии ташкилот</t>
    </r>
    <r>
      <rPr>
        <b/>
        <sz val="10"/>
        <color rgb="FFFF0000"/>
        <rFont val="Times New Roman Tj"/>
        <charset val="204"/>
      </rPr>
      <t>ҳ</t>
    </r>
    <r>
      <rPr>
        <b/>
        <sz val="10"/>
        <rFont val="Times New Roman Tj"/>
        <family val="1"/>
        <charset val="204"/>
      </rPr>
      <t>ои молияв</t>
    </r>
    <r>
      <rPr>
        <b/>
        <sz val="10"/>
        <color rgb="FFFF0000"/>
        <rFont val="Times New Roman Tj"/>
        <charset val="204"/>
      </rPr>
      <t xml:space="preserve">ӣ </t>
    </r>
    <r>
      <rPr>
        <b/>
        <sz val="10"/>
        <rFont val="Times New Roman Tj"/>
        <family val="1"/>
        <charset val="204"/>
      </rPr>
      <t xml:space="preserve"> </t>
    </r>
  </si>
  <si>
    <t>хачми сармояи оинномавии БМТ, млрд. сомонӣ</t>
  </si>
  <si>
    <t xml:space="preserve"> СҲМ қабул карда шуд ва вазифаҳои танзимкунандаи Хазина тақвият ёфтанд</t>
  </si>
  <si>
    <t xml:space="preserve">  Платформаҳои махсуси тиҷоратӣ барои савдои  воситаҳои молиявии ҳосилшуда дар биржаҳои фондӣ фаъолият мекунанд</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</si>
</sst>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43" formatCode="_-* #,##0.00\ _₽_-;\-* #,##0.00\ _₽_-;_-* &quot;-&quot;??\ _₽_-;_-@_-"/>
    <numFmt numFmtId="164" formatCode="0.0"/>
    <numFmt numFmtId="165" formatCode="#,##0.0"/>
    <numFmt numFmtId="166" formatCode="_-* #,##0.0\ _₽_-;\-* #,##0.0\ _₽_-;_-* &quot;-&quot;??\ _₽_-;_-@_-"/>
    <numFmt numFmtId="167" formatCode="0.0%"/>
    <numFmt numFmtId="168" formatCode="_-* #,##0\ _₽_-;\-* #,##0\ _₽_-;_-* &quot;-&quot;??\ _₽_-;_-@_-"/>
    <numFmt numFmtId="169" formatCode="[$$-409]#,##0.0"/>
    <numFmt numFmtId="170" formatCode="[$$-409]#,##0.00"/>
    <numFmt numFmtId="171" formatCode="[$$-409]#,##0.000"/>
    <numFmt numFmtId="172" formatCode="0.000"/>
    <numFmt numFmtId="173" formatCode="#,##0.000"/>
  </numFmts>
  <fonts count="57" x14ac:knownFonts="1">
    <font>
      <sz val="11"/>
      <color theme="1"/>
      <name val="Calibri"/>
      <family val="2"/>
      <scheme val="minor"/>
    </font>
    <font>
      <sz val="11"/>
      <color theme="1"/>
      <name val="Calibri"/>
      <family val="2"/>
      <charset val="204"/>
      <scheme val="minor"/>
    </font>
    <font>
      <sz val="11"/>
      <color theme="1"/>
      <name val="Calibri"/>
      <family val="2"/>
      <scheme val="minor"/>
    </font>
    <font>
      <b/>
      <sz val="12"/>
      <name val="Times New Roman Tj"/>
      <family val="1"/>
      <charset val="204"/>
    </font>
    <font>
      <sz val="10"/>
      <name val="Times New Roman Tj"/>
      <family val="1"/>
      <charset val="204"/>
    </font>
    <font>
      <b/>
      <sz val="14"/>
      <name val="Times New Roman Tj"/>
      <family val="1"/>
      <charset val="204"/>
    </font>
    <font>
      <b/>
      <sz val="10"/>
      <name val="Times New Roman Tj"/>
      <family val="1"/>
      <charset val="204"/>
    </font>
    <font>
      <sz val="10"/>
      <color theme="1"/>
      <name val="Calibri"/>
      <family val="2"/>
      <scheme val="minor"/>
    </font>
    <font>
      <i/>
      <sz val="10"/>
      <name val="Times New Roman Tj"/>
      <family val="1"/>
      <charset val="204"/>
    </font>
    <font>
      <sz val="10"/>
      <color theme="1"/>
      <name val="Times New Roman Tj"/>
      <family val="1"/>
      <charset val="204"/>
    </font>
    <font>
      <b/>
      <sz val="10"/>
      <color rgb="FF000000"/>
      <name val="Times New Roman Tj"/>
      <family val="1"/>
      <charset val="204"/>
    </font>
    <font>
      <b/>
      <sz val="10"/>
      <color theme="1"/>
      <name val="Times New Roman Tj"/>
      <family val="1"/>
      <charset val="204"/>
    </font>
    <font>
      <sz val="10"/>
      <color rgb="FF000000"/>
      <name val="Times New Roman Tj"/>
      <family val="1"/>
      <charset val="204"/>
    </font>
    <font>
      <sz val="10"/>
      <color theme="1"/>
      <name val="Times New Roman"/>
      <family val="1"/>
    </font>
    <font>
      <sz val="10"/>
      <color rgb="FF000000"/>
      <name val="Times New Roman"/>
      <family val="1"/>
    </font>
    <font>
      <sz val="10"/>
      <color rgb="FFFF0000"/>
      <name val="Times New Roman Tj"/>
      <family val="1"/>
      <charset val="204"/>
    </font>
    <font>
      <b/>
      <sz val="10"/>
      <color rgb="FFFF0000"/>
      <name val="Times New Roman Tj"/>
      <family val="1"/>
      <charset val="204"/>
    </font>
    <font>
      <b/>
      <sz val="10"/>
      <name val="Times New Roman"/>
      <family val="1"/>
      <charset val="204"/>
    </font>
    <font>
      <sz val="10"/>
      <name val="Times New Roman"/>
      <family val="1"/>
      <charset val="204"/>
    </font>
    <font>
      <sz val="10"/>
      <name val="Times New Roman"/>
      <family val="1"/>
    </font>
    <font>
      <sz val="10"/>
      <color rgb="FFC00000"/>
      <name val="Times New Roman Tj"/>
      <family val="1"/>
      <charset val="204"/>
    </font>
    <font>
      <b/>
      <sz val="10"/>
      <color theme="1"/>
      <name val="Times New Roman"/>
      <family val="1"/>
      <charset val="204"/>
    </font>
    <font>
      <sz val="10"/>
      <color rgb="FF000000"/>
      <name val="Times New Roman"/>
      <family val="1"/>
      <charset val="204"/>
    </font>
    <font>
      <b/>
      <sz val="10"/>
      <color rgb="FF000000"/>
      <name val="Times New Roman"/>
      <family val="1"/>
      <charset val="204"/>
    </font>
    <font>
      <sz val="10"/>
      <color theme="1"/>
      <name val="Times New Roman"/>
      <family val="1"/>
      <charset val="204"/>
    </font>
    <font>
      <b/>
      <sz val="10"/>
      <color rgb="FF333333"/>
      <name val="Times New Roman"/>
      <family val="1"/>
      <charset val="204"/>
    </font>
    <font>
      <b/>
      <sz val="10"/>
      <name val="Times New Roman"/>
      <family val="1"/>
    </font>
    <font>
      <i/>
      <sz val="10"/>
      <color rgb="FF000000"/>
      <name val="Times New Roman Tj"/>
      <family val="1"/>
      <charset val="204"/>
    </font>
    <font>
      <b/>
      <sz val="10"/>
      <color theme="1"/>
      <name val="Times New Roman"/>
      <family val="1"/>
    </font>
    <font>
      <b/>
      <i/>
      <sz val="10"/>
      <name val="Times New Roman Tj"/>
      <family val="1"/>
      <charset val="204"/>
    </font>
    <font>
      <b/>
      <sz val="10"/>
      <color theme="1"/>
      <name val="Calibri"/>
      <family val="2"/>
      <scheme val="minor"/>
    </font>
    <font>
      <b/>
      <sz val="10"/>
      <color rgb="FFFF0000"/>
      <name val="Times New Roman"/>
      <family val="1"/>
    </font>
    <font>
      <sz val="10"/>
      <color rgb="FFC00000"/>
      <name val="Calibri"/>
      <family val="2"/>
      <scheme val="minor"/>
    </font>
    <font>
      <sz val="10"/>
      <name val="Calibri"/>
      <family val="2"/>
      <scheme val="minor"/>
    </font>
    <font>
      <b/>
      <sz val="10"/>
      <color theme="1"/>
      <name val="Calibri"/>
      <family val="2"/>
      <charset val="204"/>
      <scheme val="minor"/>
    </font>
    <font>
      <sz val="12"/>
      <color rgb="FFFF0000"/>
      <name val="Times New Roman"/>
      <family val="1"/>
      <charset val="204"/>
    </font>
    <font>
      <b/>
      <sz val="14"/>
      <color rgb="FFC00000"/>
      <name val="Calibri"/>
      <family val="2"/>
      <charset val="204"/>
      <scheme val="minor"/>
    </font>
    <font>
      <sz val="10"/>
      <name val="Calibri"/>
      <family val="2"/>
    </font>
    <font>
      <b/>
      <sz val="10"/>
      <color theme="4" tint="-0.249977111117893"/>
      <name val="Times New Roman Tj"/>
      <family val="1"/>
      <charset val="204"/>
    </font>
    <font>
      <b/>
      <sz val="10"/>
      <color theme="4" tint="-0.249977111117893"/>
      <name val="Calibri"/>
      <family val="2"/>
      <scheme val="minor"/>
    </font>
    <font>
      <sz val="10"/>
      <color theme="4" tint="-0.249977111117893"/>
      <name val="Calibri"/>
      <family val="2"/>
      <scheme val="minor"/>
    </font>
    <font>
      <b/>
      <sz val="10"/>
      <name val="Calibri"/>
      <family val="2"/>
      <charset val="204"/>
      <scheme val="minor"/>
    </font>
    <font>
      <b/>
      <sz val="10"/>
      <color theme="4" tint="-0.249977111117893"/>
      <name val="Calibri"/>
      <family val="2"/>
      <charset val="204"/>
      <scheme val="minor"/>
    </font>
    <font>
      <b/>
      <sz val="11"/>
      <color theme="4" tint="-0.249977111117893"/>
      <name val="Calibri"/>
      <family val="2"/>
      <charset val="204"/>
      <scheme val="minor"/>
    </font>
    <font>
      <b/>
      <sz val="10"/>
      <color rgb="FFFF0000"/>
      <name val="Times New Roman"/>
      <family val="1"/>
      <charset val="204"/>
    </font>
    <font>
      <b/>
      <sz val="10"/>
      <color theme="4" tint="-0.249977111117893"/>
      <name val="Times New Roman"/>
      <family val="1"/>
      <charset val="204"/>
    </font>
    <font>
      <sz val="10"/>
      <color theme="1"/>
      <name val="Calibri"/>
      <family val="2"/>
      <charset val="204"/>
      <scheme val="minor"/>
    </font>
    <font>
      <sz val="14"/>
      <color rgb="FFC00000"/>
      <name val="Calibri"/>
      <family val="2"/>
      <charset val="204"/>
      <scheme val="minor"/>
    </font>
    <font>
      <sz val="12"/>
      <name val="Times New Roman Tj"/>
      <family val="1"/>
      <charset val="204"/>
    </font>
    <font>
      <sz val="10"/>
      <color rgb="FF333333"/>
      <name val="Times New Roman"/>
      <family val="1"/>
      <charset val="204"/>
    </font>
    <font>
      <sz val="14"/>
      <color theme="1"/>
      <name val="Times New Roman"/>
      <family val="1"/>
      <charset val="204"/>
    </font>
    <font>
      <b/>
      <sz val="12"/>
      <name val="Calibri"/>
      <family val="2"/>
      <charset val="204"/>
    </font>
    <font>
      <b/>
      <sz val="10"/>
      <color rgb="FFFF0000"/>
      <name val="Times New Roman Tj"/>
      <charset val="204"/>
    </font>
    <font>
      <sz val="10"/>
      <color rgb="FFFF0000"/>
      <name val="Times New Roman Tj"/>
      <charset val="204"/>
    </font>
    <font>
      <sz val="10"/>
      <color rgb="FFFF0000"/>
      <name val="Times New Roman"/>
      <family val="1"/>
      <charset val="204"/>
    </font>
    <font>
      <b/>
      <sz val="12"/>
      <color rgb="FFFF0000"/>
      <name val="Times New Roman Tj"/>
      <charset val="204"/>
    </font>
    <font>
      <sz val="10"/>
      <color theme="1"/>
      <name val="Times New Roman Tj"/>
      <charset val="204"/>
    </font>
  </fonts>
  <fills count="2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CCFFCC"/>
        <bgColor indexed="64"/>
      </patternFill>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rgb="FFF0FFE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99FFCC"/>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rgb="FF000000"/>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5">
    <xf numFmtId="0" fontId="0"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1392">
    <xf numFmtId="0" fontId="0" fillId="0" borderId="0" xfId="0"/>
    <xf numFmtId="0" fontId="7" fillId="0" borderId="0" xfId="0" applyFont="1"/>
    <xf numFmtId="0" fontId="6" fillId="8" borderId="1" xfId="0" applyFont="1" applyFill="1" applyBorder="1" applyAlignment="1">
      <alignment vertical="center" wrapText="1"/>
    </xf>
    <xf numFmtId="0" fontId="6" fillId="9" borderId="1" xfId="1" applyFont="1" applyFill="1" applyBorder="1" applyAlignment="1">
      <alignment horizontal="left" vertical="center" wrapText="1"/>
    </xf>
    <xf numFmtId="0" fontId="6" fillId="9" borderId="1" xfId="1" applyFont="1" applyFill="1" applyBorder="1" applyAlignment="1">
      <alignment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vertical="center" wrapText="1"/>
    </xf>
    <xf numFmtId="0" fontId="4" fillId="0" borderId="1" xfId="1" applyFont="1" applyFill="1" applyBorder="1" applyAlignment="1">
      <alignment horizontal="left" vertical="center" wrapText="1"/>
    </xf>
    <xf numFmtId="0" fontId="6" fillId="9" borderId="2" xfId="1" applyFont="1" applyFill="1" applyBorder="1" applyAlignment="1">
      <alignment horizontal="left" vertical="center" wrapText="1"/>
    </xf>
    <xf numFmtId="0" fontId="6" fillId="8" borderId="1" xfId="1" applyFont="1" applyFill="1" applyBorder="1" applyAlignment="1">
      <alignment vertical="center" wrapText="1"/>
    </xf>
    <xf numFmtId="0" fontId="6" fillId="9" borderId="1" xfId="0" applyFont="1" applyFill="1" applyBorder="1" applyAlignment="1">
      <alignment vertical="center" wrapText="1"/>
    </xf>
    <xf numFmtId="0" fontId="12" fillId="2" borderId="1" xfId="1" applyFont="1" applyFill="1" applyBorder="1" applyAlignment="1">
      <alignment horizontal="left" vertical="center" wrapText="1"/>
    </xf>
    <xf numFmtId="0" fontId="9" fillId="2" borderId="1" xfId="1" applyFont="1" applyFill="1" applyBorder="1" applyAlignment="1">
      <alignment vertical="center" wrapText="1"/>
    </xf>
    <xf numFmtId="0" fontId="9" fillId="2" borderId="1" xfId="1" applyFont="1" applyFill="1" applyBorder="1" applyAlignment="1">
      <alignment horizontal="left" vertical="center" wrapText="1"/>
    </xf>
    <xf numFmtId="0" fontId="12" fillId="2" borderId="1" xfId="1" applyFont="1" applyFill="1" applyBorder="1" applyAlignment="1">
      <alignment vertical="center" wrapText="1"/>
    </xf>
    <xf numFmtId="0" fontId="11" fillId="8" borderId="1" xfId="1" applyFont="1" applyFill="1" applyBorder="1" applyAlignment="1">
      <alignment vertical="center" wrapText="1"/>
    </xf>
    <xf numFmtId="0" fontId="4" fillId="2" borderId="5" xfId="1" applyFont="1" applyFill="1" applyBorder="1" applyAlignment="1">
      <alignment horizontal="left" vertical="center" wrapText="1"/>
    </xf>
    <xf numFmtId="0" fontId="4" fillId="2" borderId="1" xfId="0" applyFont="1" applyFill="1" applyBorder="1" applyAlignment="1">
      <alignment vertical="center" wrapText="1"/>
    </xf>
    <xf numFmtId="0" fontId="11" fillId="9" borderId="1" xfId="1" applyFont="1" applyFill="1" applyBorder="1" applyAlignment="1">
      <alignment vertical="center" wrapText="1"/>
    </xf>
    <xf numFmtId="0" fontId="4" fillId="0" borderId="1" xfId="1" applyFont="1" applyFill="1" applyBorder="1" applyAlignment="1">
      <alignmen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49" fontId="4" fillId="2" borderId="1" xfId="1" applyNumberFormat="1" applyFont="1" applyFill="1" applyBorder="1" applyAlignment="1">
      <alignment horizontal="left" vertical="center" wrapText="1"/>
    </xf>
    <xf numFmtId="49" fontId="4" fillId="2" borderId="1" xfId="1" applyNumberFormat="1" applyFont="1" applyFill="1" applyBorder="1" applyAlignment="1">
      <alignment vertical="center" wrapText="1"/>
    </xf>
    <xf numFmtId="0" fontId="4" fillId="0" borderId="2" xfId="1" applyFont="1" applyFill="1" applyBorder="1" applyAlignment="1">
      <alignment horizontal="left" vertical="center" wrapText="1"/>
    </xf>
    <xf numFmtId="0" fontId="4" fillId="0" borderId="2" xfId="1" applyFont="1" applyFill="1" applyBorder="1" applyAlignment="1">
      <alignment vertical="center" wrapText="1"/>
    </xf>
    <xf numFmtId="0" fontId="6" fillId="5" borderId="5" xfId="0" applyFont="1" applyFill="1" applyBorder="1" applyAlignment="1">
      <alignment vertical="center" wrapText="1"/>
    </xf>
    <xf numFmtId="0" fontId="6" fillId="5" borderId="1" xfId="0" applyFont="1" applyFill="1" applyBorder="1" applyAlignment="1">
      <alignment vertical="center" wrapText="1"/>
    </xf>
    <xf numFmtId="0" fontId="6" fillId="8" borderId="5" xfId="0" applyFont="1" applyFill="1" applyBorder="1" applyAlignment="1">
      <alignment vertical="center" wrapText="1"/>
    </xf>
    <xf numFmtId="0" fontId="12" fillId="0" borderId="2" xfId="1" applyFont="1" applyFill="1" applyBorder="1" applyAlignment="1">
      <alignment horizontal="left" vertical="center" wrapText="1"/>
    </xf>
    <xf numFmtId="0" fontId="9" fillId="0" borderId="1" xfId="1" applyFont="1" applyBorder="1" applyAlignment="1">
      <alignment horizontal="left" vertical="center" wrapText="1"/>
    </xf>
    <xf numFmtId="0" fontId="4" fillId="0" borderId="5" xfId="1" applyFont="1" applyFill="1" applyBorder="1" applyAlignment="1">
      <alignment horizontal="left" vertical="center" wrapText="1"/>
    </xf>
    <xf numFmtId="0" fontId="12" fillId="0" borderId="1" xfId="1" applyFont="1" applyBorder="1" applyAlignment="1">
      <alignment horizontal="left" vertical="center" wrapText="1"/>
    </xf>
    <xf numFmtId="0" fontId="12" fillId="0" borderId="1" xfId="1" applyFont="1" applyBorder="1" applyAlignment="1">
      <alignment vertical="center" wrapText="1"/>
    </xf>
    <xf numFmtId="0" fontId="9" fillId="0" borderId="1" xfId="1" applyFont="1" applyBorder="1" applyAlignment="1">
      <alignment vertical="center" wrapText="1"/>
    </xf>
    <xf numFmtId="0" fontId="10" fillId="9" borderId="1" xfId="1" applyFont="1" applyFill="1" applyBorder="1" applyAlignment="1">
      <alignment vertical="center" wrapText="1"/>
    </xf>
    <xf numFmtId="0" fontId="12" fillId="0" borderId="1" xfId="1" applyFont="1" applyFill="1" applyBorder="1" applyAlignment="1">
      <alignment horizontal="left" vertical="center" wrapText="1"/>
    </xf>
    <xf numFmtId="0" fontId="12" fillId="0" borderId="1" xfId="1" applyFont="1" applyFill="1" applyBorder="1" applyAlignment="1">
      <alignment vertical="center" wrapText="1"/>
    </xf>
    <xf numFmtId="0" fontId="4" fillId="0" borderId="2" xfId="1" applyFont="1" applyBorder="1" applyAlignment="1">
      <alignment horizontal="left" vertical="center" wrapText="1"/>
    </xf>
    <xf numFmtId="0" fontId="6" fillId="9" borderId="9" xfId="1" applyFont="1" applyFill="1" applyBorder="1" applyAlignment="1">
      <alignment vertical="center" wrapText="1"/>
    </xf>
    <xf numFmtId="0" fontId="17" fillId="5" borderId="5" xfId="0" applyFont="1" applyFill="1" applyBorder="1" applyAlignment="1">
      <alignment vertical="center" wrapText="1"/>
    </xf>
    <xf numFmtId="0" fontId="17" fillId="9" borderId="20" xfId="1" applyFont="1" applyFill="1" applyBorder="1" applyAlignment="1">
      <alignment horizontal="left" vertical="center" wrapText="1"/>
    </xf>
    <xf numFmtId="0" fontId="18" fillId="2" borderId="20" xfId="0" applyFont="1" applyFill="1" applyBorder="1" applyAlignment="1">
      <alignment horizontal="left" vertical="center" wrapText="1"/>
    </xf>
    <xf numFmtId="0" fontId="18" fillId="2" borderId="1" xfId="0" applyFont="1" applyFill="1" applyBorder="1" applyAlignment="1">
      <alignment vertical="center" wrapText="1"/>
    </xf>
    <xf numFmtId="0" fontId="18" fillId="2" borderId="1" xfId="0" applyFont="1" applyFill="1" applyBorder="1" applyAlignment="1">
      <alignment horizontal="left" vertical="center" wrapText="1"/>
    </xf>
    <xf numFmtId="0" fontId="18" fillId="2" borderId="9" xfId="0" applyFont="1" applyFill="1" applyBorder="1" applyAlignment="1">
      <alignment vertical="center" wrapText="1"/>
    </xf>
    <xf numFmtId="0" fontId="18" fillId="0" borderId="21" xfId="0" applyFont="1" applyBorder="1" applyAlignment="1">
      <alignment horizontal="left" vertical="center" wrapText="1"/>
    </xf>
    <xf numFmtId="0" fontId="17" fillId="9" borderId="1" xfId="1" applyFont="1" applyFill="1" applyBorder="1" applyAlignment="1">
      <alignment vertical="center" wrapText="1"/>
    </xf>
    <xf numFmtId="0" fontId="18" fillId="2" borderId="19" xfId="0" applyFont="1" applyFill="1" applyBorder="1" applyAlignment="1">
      <alignment horizontal="left" vertical="center" wrapText="1"/>
    </xf>
    <xf numFmtId="0" fontId="18" fillId="2" borderId="2" xfId="0" applyFont="1" applyFill="1" applyBorder="1" applyAlignment="1">
      <alignment vertical="center" wrapText="1"/>
    </xf>
    <xf numFmtId="0" fontId="19" fillId="2" borderId="1" xfId="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10" fillId="9" borderId="1" xfId="1" applyFont="1" applyFill="1" applyBorder="1" applyAlignment="1">
      <alignment horizontal="left" vertical="center" wrapText="1"/>
    </xf>
    <xf numFmtId="0" fontId="4" fillId="2" borderId="1" xfId="0" applyFont="1" applyFill="1" applyBorder="1" applyAlignment="1">
      <alignment horizontal="left" vertical="center" wrapText="1"/>
    </xf>
    <xf numFmtId="9" fontId="6" fillId="9" borderId="1" xfId="1" applyNumberFormat="1" applyFont="1" applyFill="1" applyBorder="1" applyAlignment="1">
      <alignment vertical="center" wrapText="1"/>
    </xf>
    <xf numFmtId="0" fontId="4" fillId="2" borderId="2" xfId="1" applyFont="1" applyFill="1" applyBorder="1" applyAlignment="1">
      <alignment horizontal="left" vertical="center" wrapText="1"/>
    </xf>
    <xf numFmtId="0" fontId="10" fillId="8" borderId="1" xfId="1" applyFont="1" applyFill="1" applyBorder="1" applyAlignment="1">
      <alignment vertical="center" wrapText="1"/>
    </xf>
    <xf numFmtId="0" fontId="18" fillId="0" borderId="1" xfId="1" applyFont="1" applyFill="1" applyBorder="1" applyAlignment="1">
      <alignment vertical="center" wrapText="1"/>
    </xf>
    <xf numFmtId="0" fontId="22" fillId="0" borderId="1" xfId="1"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1" applyFont="1" applyFill="1" applyBorder="1" applyAlignment="1">
      <alignmen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2" xfId="1" applyFont="1" applyBorder="1" applyAlignment="1">
      <alignment vertical="center" wrapText="1"/>
    </xf>
    <xf numFmtId="0" fontId="23" fillId="5" borderId="1" xfId="0" applyFont="1" applyFill="1" applyBorder="1" applyAlignment="1">
      <alignment vertical="center" wrapText="1"/>
    </xf>
    <xf numFmtId="0" fontId="17" fillId="9" borderId="1" xfId="1" applyFont="1" applyFill="1" applyBorder="1" applyAlignment="1">
      <alignment horizontal="left" vertical="center" wrapText="1"/>
    </xf>
    <xf numFmtId="0" fontId="14" fillId="2" borderId="1" xfId="1" applyFont="1" applyFill="1" applyBorder="1" applyAlignment="1">
      <alignment horizontal="left" vertical="center" wrapText="1"/>
    </xf>
    <xf numFmtId="0" fontId="14" fillId="2" borderId="1" xfId="1" applyFont="1" applyFill="1" applyBorder="1" applyAlignment="1">
      <alignment vertical="center" wrapText="1"/>
    </xf>
    <xf numFmtId="0" fontId="13" fillId="2" borderId="1" xfId="1" applyFont="1" applyFill="1" applyBorder="1" applyAlignment="1">
      <alignment horizontal="left" vertical="center" wrapText="1"/>
    </xf>
    <xf numFmtId="0" fontId="13" fillId="2" borderId="1" xfId="1" applyFont="1" applyFill="1" applyBorder="1" applyAlignment="1">
      <alignment vertical="center" wrapText="1"/>
    </xf>
    <xf numFmtId="0" fontId="19" fillId="2" borderId="1" xfId="1" applyFont="1" applyFill="1" applyBorder="1" applyAlignment="1">
      <alignment vertical="center" wrapText="1"/>
    </xf>
    <xf numFmtId="0" fontId="6" fillId="5" borderId="1" xfId="1" applyFont="1" applyFill="1" applyBorder="1" applyAlignment="1">
      <alignment vertical="center" wrapText="1"/>
    </xf>
    <xf numFmtId="0" fontId="11" fillId="9" borderId="1" xfId="0" applyFont="1" applyFill="1" applyBorder="1" applyAlignment="1">
      <alignment vertical="center" wrapText="1"/>
    </xf>
    <xf numFmtId="0" fontId="9" fillId="0" borderId="1" xfId="1" applyFont="1" applyFill="1" applyBorder="1" applyAlignment="1">
      <alignment vertical="center" wrapText="1"/>
    </xf>
    <xf numFmtId="0" fontId="17" fillId="8" borderId="1" xfId="0" applyFont="1" applyFill="1" applyBorder="1" applyAlignment="1">
      <alignment vertical="center" wrapText="1"/>
    </xf>
    <xf numFmtId="0" fontId="17" fillId="9" borderId="1" xfId="0" applyFont="1" applyFill="1" applyBorder="1" applyAlignment="1">
      <alignment vertical="center" wrapText="1"/>
    </xf>
    <xf numFmtId="0" fontId="18" fillId="0" borderId="1" xfId="1" applyFont="1" applyFill="1" applyBorder="1" applyAlignment="1">
      <alignment horizontal="left" vertical="center" wrapText="1"/>
    </xf>
    <xf numFmtId="0" fontId="18" fillId="0" borderId="0" xfId="0" applyFont="1" applyFill="1" applyAlignment="1">
      <alignment vertical="center" wrapText="1"/>
    </xf>
    <xf numFmtId="0" fontId="18" fillId="0" borderId="5" xfId="1" applyFont="1" applyFill="1" applyBorder="1" applyAlignment="1">
      <alignment horizontal="left" vertical="center" wrapText="1"/>
    </xf>
    <xf numFmtId="0" fontId="18" fillId="0" borderId="5" xfId="1" applyFont="1" applyFill="1" applyBorder="1" applyAlignment="1">
      <alignment vertical="center" wrapText="1"/>
    </xf>
    <xf numFmtId="0" fontId="18" fillId="0" borderId="6" xfId="1" applyFont="1" applyFill="1" applyBorder="1" applyAlignment="1">
      <alignment horizontal="left" vertical="center" wrapText="1"/>
    </xf>
    <xf numFmtId="0" fontId="18" fillId="0" borderId="1" xfId="0" applyFont="1" applyFill="1" applyBorder="1" applyAlignment="1">
      <alignment vertical="center" wrapText="1"/>
    </xf>
    <xf numFmtId="0" fontId="18" fillId="0" borderId="2" xfId="1" applyFont="1" applyFill="1" applyBorder="1" applyAlignment="1">
      <alignment horizontal="left" vertical="center" wrapText="1"/>
    </xf>
    <xf numFmtId="0" fontId="6" fillId="5" borderId="1" xfId="1" applyFont="1" applyFill="1" applyBorder="1" applyAlignment="1">
      <alignment horizontal="left" vertical="center" wrapText="1"/>
    </xf>
    <xf numFmtId="0" fontId="6" fillId="8" borderId="6" xfId="0" applyFont="1" applyFill="1" applyBorder="1" applyAlignment="1">
      <alignment horizontal="left" vertical="center" wrapText="1"/>
    </xf>
    <xf numFmtId="0" fontId="4" fillId="0" borderId="0" xfId="0" applyFont="1" applyFill="1" applyAlignment="1">
      <alignment vertical="center" wrapText="1"/>
    </xf>
    <xf numFmtId="0" fontId="4" fillId="0" borderId="5" xfId="1" applyFont="1" applyFill="1" applyBorder="1" applyAlignment="1">
      <alignment vertical="center" wrapText="1"/>
    </xf>
    <xf numFmtId="0" fontId="6" fillId="9" borderId="7" xfId="1" applyFont="1" applyFill="1" applyBorder="1" applyAlignment="1">
      <alignment horizontal="left" vertical="center" wrapText="1"/>
    </xf>
    <xf numFmtId="0" fontId="4" fillId="0" borderId="0" xfId="0" applyFont="1" applyFill="1" applyAlignment="1">
      <alignment horizontal="left" vertical="center" wrapText="1"/>
    </xf>
    <xf numFmtId="0" fontId="4" fillId="0" borderId="10" xfId="1" applyFont="1" applyFill="1" applyBorder="1" applyAlignment="1">
      <alignment horizontal="left" vertical="center" wrapText="1"/>
    </xf>
    <xf numFmtId="0" fontId="6" fillId="8" borderId="1" xfId="1" applyFont="1" applyFill="1" applyBorder="1" applyAlignment="1">
      <alignment horizontal="left" vertical="center" wrapText="1"/>
    </xf>
    <xf numFmtId="44" fontId="4" fillId="2" borderId="5" xfId="4" applyFont="1" applyFill="1" applyBorder="1" applyAlignment="1">
      <alignment horizontal="left" vertical="center" wrapText="1"/>
    </xf>
    <xf numFmtId="44" fontId="4" fillId="0" borderId="5" xfId="4" applyFont="1" applyFill="1" applyBorder="1" applyAlignment="1">
      <alignment horizontal="left" vertical="center" wrapText="1"/>
    </xf>
    <xf numFmtId="44" fontId="4" fillId="0" borderId="1" xfId="4" applyFont="1" applyFill="1" applyBorder="1" applyAlignment="1">
      <alignment horizontal="left" vertical="center" wrapText="1"/>
    </xf>
    <xf numFmtId="44" fontId="4" fillId="2" borderId="1" xfId="4" applyFont="1" applyFill="1" applyBorder="1" applyAlignment="1">
      <alignment horizontal="left" vertical="center" wrapText="1"/>
    </xf>
    <xf numFmtId="0" fontId="6" fillId="4" borderId="6" xfId="1" applyFont="1" applyFill="1" applyBorder="1" applyAlignment="1">
      <alignment horizontal="left" vertical="center" wrapText="1"/>
    </xf>
    <xf numFmtId="0" fontId="6" fillId="9" borderId="1" xfId="0" applyFont="1" applyFill="1" applyBorder="1" applyAlignment="1">
      <alignment horizontal="left" vertical="center" wrapText="1"/>
    </xf>
    <xf numFmtId="0" fontId="4" fillId="0" borderId="1" xfId="0" applyFont="1" applyBorder="1" applyAlignment="1">
      <alignment vertical="center" wrapText="1"/>
    </xf>
    <xf numFmtId="0" fontId="6" fillId="8" borderId="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6" fillId="8" borderId="2" xfId="0" applyFont="1" applyFill="1" applyBorder="1" applyAlignment="1">
      <alignment horizontal="left" vertical="center" wrapText="1"/>
    </xf>
    <xf numFmtId="0" fontId="6" fillId="8" borderId="2" xfId="0" applyFont="1" applyFill="1" applyBorder="1" applyAlignment="1">
      <alignment vertical="center" wrapText="1"/>
    </xf>
    <xf numFmtId="0" fontId="4" fillId="2" borderId="2" xfId="0" applyFont="1" applyFill="1" applyBorder="1" applyAlignment="1">
      <alignment horizontal="left" vertical="center" wrapText="1"/>
    </xf>
    <xf numFmtId="0" fontId="4" fillId="2" borderId="2" xfId="1" applyFont="1" applyFill="1" applyBorder="1" applyAlignment="1">
      <alignment vertical="center" wrapText="1"/>
    </xf>
    <xf numFmtId="49" fontId="6" fillId="5" borderId="1" xfId="0" applyNumberFormat="1" applyFont="1" applyFill="1" applyBorder="1" applyAlignment="1">
      <alignment vertical="center" wrapText="1"/>
    </xf>
    <xf numFmtId="49" fontId="6" fillId="8" borderId="1" xfId="0" applyNumberFormat="1" applyFont="1" applyFill="1" applyBorder="1" applyAlignment="1">
      <alignment vertical="center" wrapText="1"/>
    </xf>
    <xf numFmtId="49" fontId="6" fillId="9" borderId="1" xfId="4" applyNumberFormat="1" applyFont="1" applyFill="1" applyBorder="1" applyAlignment="1">
      <alignment horizontal="left" vertical="center" wrapText="1"/>
    </xf>
    <xf numFmtId="49" fontId="4" fillId="2" borderId="1" xfId="4" applyNumberFormat="1" applyFont="1" applyFill="1" applyBorder="1" applyAlignment="1">
      <alignment horizontal="left" vertical="center" wrapText="1"/>
    </xf>
    <xf numFmtId="49" fontId="4" fillId="2" borderId="1" xfId="0" applyNumberFormat="1" applyFont="1" applyFill="1" applyBorder="1" applyAlignment="1">
      <alignment vertical="center" wrapText="1"/>
    </xf>
    <xf numFmtId="49" fontId="4" fillId="0" borderId="1" xfId="0" applyNumberFormat="1" applyFont="1" applyFill="1" applyBorder="1" applyAlignment="1">
      <alignment vertical="center" wrapText="1"/>
    </xf>
    <xf numFmtId="49" fontId="6" fillId="9" borderId="2" xfId="4" applyNumberFormat="1" applyFont="1" applyFill="1" applyBorder="1" applyAlignment="1">
      <alignment horizontal="left" vertical="center" wrapText="1"/>
    </xf>
    <xf numFmtId="49" fontId="6" fillId="9" borderId="1" xfId="0" applyNumberFormat="1" applyFont="1" applyFill="1" applyBorder="1" applyAlignment="1">
      <alignment vertical="center" wrapText="1"/>
    </xf>
    <xf numFmtId="49" fontId="6" fillId="5" borderId="2" xfId="4" applyNumberFormat="1" applyFont="1" applyFill="1" applyBorder="1" applyAlignment="1">
      <alignment horizontal="left" vertical="center" wrapText="1"/>
    </xf>
    <xf numFmtId="49" fontId="4" fillId="0" borderId="1" xfId="4" applyNumberFormat="1" applyFont="1" applyFill="1" applyBorder="1" applyAlignment="1">
      <alignment horizontal="left" vertical="center" wrapText="1"/>
    </xf>
    <xf numFmtId="0" fontId="6" fillId="5" borderId="1" xfId="1" applyFont="1" applyFill="1" applyBorder="1" applyAlignment="1">
      <alignment horizontal="center" vertical="center"/>
    </xf>
    <xf numFmtId="0" fontId="6" fillId="5" borderId="2"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5" xfId="1" applyFont="1" applyFill="1" applyBorder="1" applyAlignment="1">
      <alignment horizontal="center" vertical="center"/>
    </xf>
    <xf numFmtId="0" fontId="6" fillId="8" borderId="1" xfId="1" applyFont="1" applyFill="1" applyBorder="1" applyAlignment="1">
      <alignment horizontal="center" vertical="center"/>
    </xf>
    <xf numFmtId="0" fontId="6" fillId="9" borderId="1" xfId="1" applyFont="1" applyFill="1" applyBorder="1" applyAlignment="1">
      <alignment horizontal="center" vertical="center"/>
    </xf>
    <xf numFmtId="164" fontId="6" fillId="9" borderId="1" xfId="1" applyNumberFormat="1"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6" fillId="9"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11" fillId="9" borderId="1" xfId="1" applyFont="1" applyFill="1" applyBorder="1" applyAlignment="1">
      <alignment horizontal="center" vertical="center"/>
    </xf>
    <xf numFmtId="0" fontId="11" fillId="9" borderId="1" xfId="1" applyNumberFormat="1" applyFont="1" applyFill="1" applyBorder="1" applyAlignment="1">
      <alignment horizontal="center" vertical="center"/>
    </xf>
    <xf numFmtId="0" fontId="9" fillId="2" borderId="1" xfId="1" applyFont="1" applyFill="1" applyBorder="1" applyAlignment="1">
      <alignment horizontal="center" vertical="center"/>
    </xf>
    <xf numFmtId="0" fontId="9" fillId="2" borderId="1" xfId="1" applyNumberFormat="1" applyFont="1" applyFill="1" applyBorder="1" applyAlignment="1">
      <alignment horizontal="center" vertical="center"/>
    </xf>
    <xf numFmtId="0" fontId="9"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9" fillId="2" borderId="1" xfId="1" applyNumberFormat="1" applyFont="1" applyFill="1" applyBorder="1" applyAlignment="1">
      <alignment horizontal="center" vertical="center" wrapText="1"/>
    </xf>
    <xf numFmtId="0" fontId="12" fillId="2" borderId="5" xfId="1" applyFont="1" applyFill="1" applyBorder="1" applyAlignment="1">
      <alignment horizontal="center" vertical="center" wrapText="1"/>
    </xf>
    <xf numFmtId="0" fontId="6" fillId="5" borderId="1" xfId="0" applyFont="1" applyFill="1" applyBorder="1" applyAlignment="1">
      <alignment horizontal="center" vertical="center" wrapText="1"/>
    </xf>
    <xf numFmtId="43" fontId="6" fillId="5" borderId="1" xfId="2"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wrapText="1"/>
    </xf>
    <xf numFmtId="0" fontId="6" fillId="8" borderId="5"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1" xfId="1" applyFont="1" applyBorder="1" applyAlignment="1">
      <alignment horizontal="center" vertical="center"/>
    </xf>
    <xf numFmtId="0" fontId="9" fillId="0" borderId="1" xfId="1" applyFont="1" applyFill="1" applyBorder="1" applyAlignment="1">
      <alignment horizontal="center" vertical="center" wrapText="1"/>
    </xf>
    <xf numFmtId="0" fontId="9" fillId="0" borderId="1" xfId="1" applyFont="1" applyBorder="1" applyAlignment="1">
      <alignment horizontal="center" vertical="center" wrapText="1"/>
    </xf>
    <xf numFmtId="0" fontId="4" fillId="0" borderId="5" xfId="1" applyFont="1" applyFill="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Fill="1" applyBorder="1" applyAlignment="1">
      <alignment horizontal="center" vertical="center" wrapText="1"/>
    </xf>
    <xf numFmtId="2" fontId="9" fillId="2" borderId="1" xfId="1" applyNumberFormat="1" applyFont="1" applyFill="1" applyBorder="1" applyAlignment="1">
      <alignment horizontal="center" vertical="center" wrapText="1"/>
    </xf>
    <xf numFmtId="0" fontId="9" fillId="0" borderId="0" xfId="1" applyFont="1" applyAlignment="1">
      <alignment horizontal="center" vertical="center"/>
    </xf>
    <xf numFmtId="0" fontId="17" fillId="5" borderId="1" xfId="1" applyFont="1" applyFill="1" applyBorder="1" applyAlignment="1">
      <alignment horizontal="center" vertical="center"/>
    </xf>
    <xf numFmtId="0" fontId="18" fillId="2"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1"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7" fillId="9" borderId="1" xfId="1" applyFont="1" applyFill="1" applyBorder="1" applyAlignment="1">
      <alignment horizontal="center" vertical="center"/>
    </xf>
    <xf numFmtId="0" fontId="18" fillId="0" borderId="1" xfId="1" applyFont="1" applyBorder="1" applyAlignment="1">
      <alignment horizontal="center" vertical="center" wrapText="1"/>
    </xf>
    <xf numFmtId="0" fontId="18" fillId="2" borderId="1" xfId="0" applyFont="1" applyFill="1" applyBorder="1" applyAlignment="1">
      <alignment horizontal="center" vertical="center"/>
    </xf>
    <xf numFmtId="0" fontId="18" fillId="2" borderId="1"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18" fillId="2" borderId="2" xfId="0" applyFont="1" applyFill="1" applyBorder="1" applyAlignment="1">
      <alignment horizontal="center" vertical="center"/>
    </xf>
    <xf numFmtId="0" fontId="19" fillId="0" borderId="1" xfId="1" applyFont="1" applyBorder="1" applyAlignment="1">
      <alignment horizontal="center" vertical="center"/>
    </xf>
    <xf numFmtId="0" fontId="19"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 fontId="11" fillId="9" borderId="1" xfId="3" applyNumberFormat="1" applyFont="1" applyFill="1" applyBorder="1" applyAlignment="1">
      <alignment horizontal="center" vertical="center"/>
    </xf>
    <xf numFmtId="1" fontId="11" fillId="9" borderId="1" xfId="1" applyNumberFormat="1" applyFont="1" applyFill="1" applyBorder="1" applyAlignment="1">
      <alignment horizontal="center" vertical="center"/>
    </xf>
    <xf numFmtId="2" fontId="9" fillId="2" borderId="1" xfId="1"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2" borderId="1" xfId="1" applyFont="1" applyFill="1" applyBorder="1" applyAlignment="1">
      <alignment horizontal="center" vertical="center" wrapText="1"/>
    </xf>
    <xf numFmtId="9" fontId="4" fillId="2" borderId="1" xfId="1" applyNumberFormat="1" applyFont="1" applyFill="1" applyBorder="1" applyAlignment="1">
      <alignment horizontal="center" vertical="center"/>
    </xf>
    <xf numFmtId="9" fontId="9" fillId="2" borderId="1" xfId="1" applyNumberFormat="1" applyFont="1" applyFill="1" applyBorder="1" applyAlignment="1">
      <alignment horizontal="center" vertical="center"/>
    </xf>
    <xf numFmtId="0" fontId="20" fillId="2" borderId="1" xfId="0" applyFont="1" applyFill="1" applyBorder="1" applyAlignment="1">
      <alignment horizontal="center" vertical="center" wrapText="1"/>
    </xf>
    <xf numFmtId="9" fontId="9" fillId="2" borderId="1" xfId="1" applyNumberFormat="1" applyFont="1" applyFill="1" applyBorder="1" applyAlignment="1">
      <alignment horizontal="center" vertical="center" wrapText="1"/>
    </xf>
    <xf numFmtId="167" fontId="9" fillId="2" borderId="1" xfId="1" applyNumberFormat="1" applyFont="1" applyFill="1" applyBorder="1" applyAlignment="1">
      <alignment horizontal="center" vertical="center"/>
    </xf>
    <xf numFmtId="0" fontId="10" fillId="2" borderId="1" xfId="1" applyFont="1" applyFill="1" applyBorder="1" applyAlignment="1">
      <alignment horizontal="center" vertical="center" wrapText="1"/>
    </xf>
    <xf numFmtId="9" fontId="4" fillId="2"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xf>
    <xf numFmtId="1" fontId="6" fillId="8" borderId="1" xfId="1" applyNumberFormat="1" applyFont="1" applyFill="1" applyBorder="1" applyAlignment="1">
      <alignment horizontal="center" vertical="center"/>
    </xf>
    <xf numFmtId="1" fontId="11" fillId="8"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24" fillId="0" borderId="1" xfId="1" applyFont="1" applyFill="1" applyBorder="1" applyAlignment="1">
      <alignment horizontal="center" vertical="center" wrapText="1"/>
    </xf>
    <xf numFmtId="0" fontId="24" fillId="0" borderId="1" xfId="1" applyFont="1" applyFill="1" applyBorder="1" applyAlignment="1">
      <alignment horizontal="center" vertical="center"/>
    </xf>
    <xf numFmtId="0" fontId="18" fillId="0" borderId="1" xfId="1" applyFont="1" applyFill="1" applyBorder="1" applyAlignment="1">
      <alignment horizontal="center" vertical="center"/>
    </xf>
    <xf numFmtId="0" fontId="9" fillId="0" borderId="5" xfId="1" applyFont="1" applyBorder="1" applyAlignment="1">
      <alignment horizontal="center" vertical="center" wrapText="1"/>
    </xf>
    <xf numFmtId="0" fontId="9" fillId="0" borderId="2" xfId="1" applyFont="1" applyBorder="1" applyAlignment="1">
      <alignment horizontal="center" vertical="center" wrapText="1"/>
    </xf>
    <xf numFmtId="0" fontId="27" fillId="0" borderId="1" xfId="1" applyFont="1" applyBorder="1" applyAlignment="1">
      <alignment horizontal="center" vertical="center" wrapText="1"/>
    </xf>
    <xf numFmtId="0" fontId="28" fillId="7" borderId="1" xfId="1" applyFont="1" applyFill="1" applyBorder="1" applyAlignment="1">
      <alignment horizontal="center" vertical="center"/>
    </xf>
    <xf numFmtId="0" fontId="26" fillId="7" borderId="1"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1"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8" borderId="1" xfId="1" applyFont="1" applyFill="1" applyBorder="1" applyAlignment="1">
      <alignment horizontal="center" vertical="center" wrapText="1"/>
    </xf>
    <xf numFmtId="0" fontId="6" fillId="9"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17" fillId="9" borderId="1"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8" fillId="0" borderId="5" xfId="1" applyFont="1" applyFill="1" applyBorder="1" applyAlignment="1">
      <alignment horizontal="center" vertical="center"/>
    </xf>
    <xf numFmtId="0" fontId="18" fillId="0" borderId="5" xfId="1" applyFont="1" applyFill="1" applyBorder="1" applyAlignment="1">
      <alignment horizontal="center" vertical="center" wrapText="1"/>
    </xf>
    <xf numFmtId="0" fontId="17" fillId="0" borderId="1" xfId="1" applyFont="1" applyFill="1" applyBorder="1" applyAlignment="1">
      <alignment horizontal="center" vertical="center"/>
    </xf>
    <xf numFmtId="0" fontId="18" fillId="0" borderId="2" xfId="1" applyFont="1" applyFill="1" applyBorder="1" applyAlignment="1">
      <alignment horizontal="center" vertical="center"/>
    </xf>
    <xf numFmtId="0" fontId="17" fillId="8" borderId="1" xfId="1" applyFont="1" applyFill="1" applyBorder="1" applyAlignment="1">
      <alignment horizontal="center" vertical="center"/>
    </xf>
    <xf numFmtId="164" fontId="17" fillId="8" borderId="1" xfId="1" applyNumberFormat="1" applyFont="1" applyFill="1" applyBorder="1" applyAlignment="1">
      <alignment horizontal="center" vertical="center"/>
    </xf>
    <xf numFmtId="0" fontId="4" fillId="2" borderId="2" xfId="1" applyFont="1" applyFill="1" applyBorder="1" applyAlignment="1">
      <alignment horizontal="center" vertical="center" wrapText="1"/>
    </xf>
    <xf numFmtId="0" fontId="4" fillId="0" borderId="2" xfId="1" applyFont="1" applyBorder="1" applyAlignment="1">
      <alignment horizontal="center" vertical="center" wrapText="1"/>
    </xf>
    <xf numFmtId="0" fontId="4" fillId="0" borderId="5" xfId="1" applyFont="1" applyBorder="1" applyAlignment="1">
      <alignment horizontal="center" vertical="center" wrapText="1"/>
    </xf>
    <xf numFmtId="3" fontId="6" fillId="8" borderId="6" xfId="1" applyNumberFormat="1" applyFont="1" applyFill="1" applyBorder="1" applyAlignment="1">
      <alignment horizontal="center" vertical="center"/>
    </xf>
    <xf numFmtId="0" fontId="6" fillId="8" borderId="6" xfId="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5" xfId="1"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xf>
    <xf numFmtId="0" fontId="6" fillId="0" borderId="0"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26" fillId="0" borderId="1" xfId="1" applyFont="1" applyFill="1" applyBorder="1" applyAlignment="1">
      <alignment horizontal="center" vertical="center" wrapText="1"/>
    </xf>
    <xf numFmtId="164" fontId="6" fillId="5" borderId="1" xfId="1" applyNumberFormat="1" applyFont="1" applyFill="1" applyBorder="1" applyAlignment="1">
      <alignment horizontal="center" vertical="center"/>
    </xf>
    <xf numFmtId="0" fontId="6" fillId="4" borderId="1" xfId="1" applyFont="1" applyFill="1" applyBorder="1" applyAlignment="1">
      <alignment horizontal="center" vertical="center"/>
    </xf>
    <xf numFmtId="0" fontId="6" fillId="4" borderId="6" xfId="1" applyFont="1" applyFill="1" applyBorder="1" applyAlignment="1">
      <alignment horizontal="center" vertical="center" wrapText="1"/>
    </xf>
    <xf numFmtId="0" fontId="6" fillId="4" borderId="6" xfId="1" applyFont="1" applyFill="1" applyBorder="1" applyAlignment="1">
      <alignment horizontal="center" vertical="center"/>
    </xf>
    <xf numFmtId="0" fontId="6" fillId="5" borderId="5" xfId="1" applyFont="1" applyFill="1" applyBorder="1" applyAlignment="1">
      <alignment horizontal="center" vertical="center" wrapText="1"/>
    </xf>
    <xf numFmtId="164" fontId="6" fillId="8" borderId="1" xfId="1" applyNumberFormat="1" applyFont="1" applyFill="1" applyBorder="1" applyAlignment="1">
      <alignment horizontal="center" vertical="center"/>
    </xf>
    <xf numFmtId="0" fontId="6" fillId="8" borderId="5" xfId="1" applyFont="1" applyFill="1" applyBorder="1" applyAlignment="1">
      <alignment horizontal="center" vertical="center" wrapText="1"/>
    </xf>
    <xf numFmtId="0" fontId="6" fillId="9" borderId="5"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4" fillId="2" borderId="0" xfId="1" applyFont="1" applyFill="1" applyAlignment="1">
      <alignment horizontal="center" vertical="center"/>
    </xf>
    <xf numFmtId="0" fontId="6" fillId="2"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 xfId="1" applyFont="1" applyFill="1" applyBorder="1" applyAlignment="1">
      <alignment horizontal="center" vertical="center"/>
    </xf>
    <xf numFmtId="3" fontId="6" fillId="5" borderId="1" xfId="1" applyNumberFormat="1" applyFont="1" applyFill="1" applyBorder="1" applyAlignment="1">
      <alignment horizontal="center" vertical="center" wrapText="1"/>
    </xf>
    <xf numFmtId="49" fontId="6" fillId="5" borderId="1" xfId="1" applyNumberFormat="1" applyFont="1" applyFill="1" applyBorder="1" applyAlignment="1">
      <alignment horizontal="center" vertical="center" wrapText="1"/>
    </xf>
    <xf numFmtId="49" fontId="6" fillId="8" borderId="1" xfId="1" applyNumberFormat="1" applyFont="1" applyFill="1" applyBorder="1" applyAlignment="1">
      <alignment horizontal="center" vertical="center" wrapText="1"/>
    </xf>
    <xf numFmtId="3" fontId="6" fillId="8" borderId="1" xfId="1" applyNumberFormat="1" applyFont="1" applyFill="1" applyBorder="1" applyAlignment="1">
      <alignment horizontal="center" vertical="center" wrapText="1"/>
    </xf>
    <xf numFmtId="49" fontId="6" fillId="9" borderId="1" xfId="1" applyNumberFormat="1"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30" fillId="0" borderId="0" xfId="0" applyFont="1"/>
    <xf numFmtId="0" fontId="6" fillId="9" borderId="2" xfId="1" applyFont="1" applyFill="1" applyBorder="1" applyAlignment="1">
      <alignment vertical="center" wrapText="1"/>
    </xf>
    <xf numFmtId="0" fontId="6" fillId="9" borderId="2" xfId="1" applyFont="1" applyFill="1" applyBorder="1" applyAlignment="1">
      <alignment horizontal="center" vertical="center"/>
    </xf>
    <xf numFmtId="0" fontId="6" fillId="9" borderId="2" xfId="1" applyFont="1" applyFill="1" applyBorder="1" applyAlignment="1">
      <alignment horizontal="center" vertical="center" wrapText="1"/>
    </xf>
    <xf numFmtId="0" fontId="6" fillId="4" borderId="1" xfId="1" applyFont="1" applyFill="1" applyBorder="1" applyAlignment="1">
      <alignment vertical="center" wrapText="1"/>
    </xf>
    <xf numFmtId="0" fontId="6" fillId="11" borderId="1" xfId="1" applyFont="1" applyFill="1" applyBorder="1" applyAlignment="1">
      <alignment horizontal="center" vertical="center" wrapText="1"/>
    </xf>
    <xf numFmtId="0" fontId="6" fillId="5" borderId="5" xfId="1" applyNumberFormat="1" applyFont="1" applyFill="1" applyBorder="1" applyAlignment="1">
      <alignment horizontal="center" vertical="center"/>
    </xf>
    <xf numFmtId="0" fontId="11" fillId="5" borderId="0" xfId="0" applyFont="1" applyFill="1" applyAlignment="1">
      <alignment vertical="center" wrapText="1"/>
    </xf>
    <xf numFmtId="164" fontId="6" fillId="5" borderId="5" xfId="1" applyNumberFormat="1" applyFont="1" applyFill="1" applyBorder="1" applyAlignment="1">
      <alignment horizontal="center" vertical="center"/>
    </xf>
    <xf numFmtId="0" fontId="11" fillId="5" borderId="1" xfId="1" applyFont="1" applyFill="1" applyBorder="1" applyAlignment="1">
      <alignment horizontal="center" vertical="center" wrapText="1"/>
    </xf>
    <xf numFmtId="0" fontId="11" fillId="8" borderId="1" xfId="1" applyFont="1" applyFill="1" applyBorder="1" applyAlignment="1">
      <alignment horizontal="center" vertical="center"/>
    </xf>
    <xf numFmtId="0" fontId="11" fillId="8" borderId="1" xfId="1" applyNumberFormat="1" applyFont="1" applyFill="1" applyBorder="1" applyAlignment="1">
      <alignment horizontal="center" vertical="center"/>
    </xf>
    <xf numFmtId="0" fontId="11" fillId="8" borderId="1" xfId="1" applyFont="1" applyFill="1" applyBorder="1" applyAlignment="1">
      <alignment horizontal="center" vertical="center" wrapText="1"/>
    </xf>
    <xf numFmtId="166" fontId="11" fillId="8" borderId="1" xfId="2" applyNumberFormat="1" applyFont="1" applyFill="1" applyBorder="1" applyAlignment="1">
      <alignment horizontal="center" vertical="center"/>
    </xf>
    <xf numFmtId="0" fontId="11" fillId="8" borderId="1" xfId="2" applyNumberFormat="1" applyFont="1" applyFill="1" applyBorder="1" applyAlignment="1">
      <alignment horizontal="center" vertical="center"/>
    </xf>
    <xf numFmtId="164" fontId="11" fillId="8" borderId="1" xfId="1" applyNumberFormat="1" applyFont="1" applyFill="1" applyBorder="1" applyAlignment="1">
      <alignment horizontal="center" vertical="center"/>
    </xf>
    <xf numFmtId="0" fontId="11" fillId="9" borderId="1" xfId="1" applyFont="1" applyFill="1" applyBorder="1" applyAlignment="1">
      <alignment horizontal="center" vertical="center" wrapText="1"/>
    </xf>
    <xf numFmtId="2" fontId="11" fillId="9" borderId="1" xfId="1" applyNumberFormat="1" applyFont="1" applyFill="1" applyBorder="1" applyAlignment="1">
      <alignment horizontal="center" vertical="center"/>
    </xf>
    <xf numFmtId="164" fontId="6" fillId="8" borderId="1" xfId="1" applyNumberFormat="1" applyFont="1" applyFill="1" applyBorder="1" applyAlignment="1">
      <alignment horizontal="center" vertical="center" wrapText="1"/>
    </xf>
    <xf numFmtId="0" fontId="6" fillId="8" borderId="1" xfId="1" applyNumberFormat="1" applyFont="1" applyFill="1" applyBorder="1" applyAlignment="1">
      <alignment horizontal="center" vertical="center" wrapText="1"/>
    </xf>
    <xf numFmtId="0" fontId="11" fillId="8" borderId="0" xfId="1" applyFont="1" applyFill="1" applyBorder="1" applyAlignment="1">
      <alignment vertical="center" wrapText="1"/>
    </xf>
    <xf numFmtId="0" fontId="10" fillId="8" borderId="0" xfId="0" applyFont="1" applyFill="1" applyAlignment="1">
      <alignment horizontal="center" vertical="center"/>
    </xf>
    <xf numFmtId="0" fontId="11" fillId="8" borderId="1" xfId="0" applyFont="1" applyFill="1" applyBorder="1" applyAlignment="1">
      <alignment horizontal="center" vertical="center"/>
    </xf>
    <xf numFmtId="0" fontId="6" fillId="9" borderId="1" xfId="1" applyNumberFormat="1" applyFont="1" applyFill="1" applyBorder="1" applyAlignment="1">
      <alignment horizontal="center" vertical="center"/>
    </xf>
    <xf numFmtId="0" fontId="10" fillId="9" borderId="1" xfId="1" applyFont="1" applyFill="1" applyBorder="1" applyAlignment="1">
      <alignment horizontal="center" vertical="center" wrapText="1"/>
    </xf>
    <xf numFmtId="164" fontId="16" fillId="11" borderId="1" xfId="1" applyNumberFormat="1" applyFont="1" applyFill="1" applyBorder="1" applyAlignment="1">
      <alignment horizontal="center" vertical="center" wrapText="1"/>
    </xf>
    <xf numFmtId="164" fontId="6" fillId="11" borderId="1" xfId="1" applyNumberFormat="1" applyFont="1" applyFill="1" applyBorder="1" applyAlignment="1">
      <alignment horizontal="center" vertical="center" wrapText="1"/>
    </xf>
    <xf numFmtId="3" fontId="6" fillId="9" borderId="1" xfId="1" applyNumberFormat="1" applyFont="1" applyFill="1" applyBorder="1" applyAlignment="1">
      <alignment horizontal="center" vertical="center" wrapText="1"/>
    </xf>
    <xf numFmtId="0" fontId="6" fillId="8" borderId="0" xfId="1" applyFont="1" applyFill="1" applyAlignment="1">
      <alignment horizontal="center" vertical="center" wrapText="1"/>
    </xf>
    <xf numFmtId="1" fontId="6" fillId="9" borderId="1" xfId="1" applyNumberFormat="1" applyFont="1" applyFill="1" applyBorder="1" applyAlignment="1">
      <alignment horizontal="center" vertical="center"/>
    </xf>
    <xf numFmtId="0" fontId="6" fillId="8" borderId="5" xfId="1" applyFont="1" applyFill="1" applyBorder="1" applyAlignment="1">
      <alignment vertical="center" wrapText="1"/>
    </xf>
    <xf numFmtId="9" fontId="6" fillId="8" borderId="5" xfId="1" applyNumberFormat="1" applyFont="1" applyFill="1" applyBorder="1" applyAlignment="1">
      <alignment horizontal="center" vertical="center"/>
    </xf>
    <xf numFmtId="9" fontId="6" fillId="8" borderId="1" xfId="1" applyNumberFormat="1" applyFont="1" applyFill="1" applyBorder="1" applyAlignment="1">
      <alignment horizontal="center" vertical="center"/>
    </xf>
    <xf numFmtId="0" fontId="6" fillId="9" borderId="0" xfId="0" applyFont="1" applyFill="1" applyAlignment="1">
      <alignment vertical="center" wrapText="1"/>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9" borderId="1" xfId="0" applyFont="1" applyFill="1" applyBorder="1" applyAlignment="1">
      <alignment horizontal="center" vertical="center"/>
    </xf>
    <xf numFmtId="0" fontId="6" fillId="8" borderId="1" xfId="1" applyNumberFormat="1" applyFont="1" applyFill="1" applyBorder="1" applyAlignment="1">
      <alignment horizontal="center" vertical="center"/>
    </xf>
    <xf numFmtId="0" fontId="6" fillId="5" borderId="1" xfId="1" applyNumberFormat="1" applyFont="1" applyFill="1" applyBorder="1" applyAlignment="1">
      <alignment horizontal="center" vertical="center"/>
    </xf>
    <xf numFmtId="164" fontId="6" fillId="9" borderId="1" xfId="1" applyNumberFormat="1" applyFont="1" applyFill="1" applyBorder="1" applyAlignment="1">
      <alignment vertical="center" wrapText="1"/>
    </xf>
    <xf numFmtId="44" fontId="6" fillId="5" borderId="1" xfId="4" applyFont="1" applyFill="1" applyBorder="1" applyAlignment="1">
      <alignment vertical="center" wrapText="1"/>
    </xf>
    <xf numFmtId="0" fontId="29" fillId="9" borderId="1" xfId="0" applyFont="1" applyFill="1" applyBorder="1" applyAlignment="1">
      <alignment vertical="center" wrapText="1"/>
    </xf>
    <xf numFmtId="164" fontId="6" fillId="5" borderId="5" xfId="1" applyNumberFormat="1" applyFont="1" applyFill="1" applyBorder="1" applyAlignment="1">
      <alignment horizontal="center" vertical="center" wrapText="1"/>
    </xf>
    <xf numFmtId="0" fontId="6" fillId="9" borderId="16" xfId="0" applyFont="1" applyFill="1" applyBorder="1" applyAlignment="1">
      <alignment vertical="center" wrapText="1"/>
    </xf>
    <xf numFmtId="0" fontId="6" fillId="9" borderId="1" xfId="3" applyNumberFormat="1" applyFont="1" applyFill="1" applyBorder="1" applyAlignment="1">
      <alignment horizontal="center" vertical="center"/>
    </xf>
    <xf numFmtId="3" fontId="6" fillId="9" borderId="1" xfId="1" applyNumberFormat="1" applyFont="1" applyFill="1" applyBorder="1" applyAlignment="1">
      <alignment horizontal="center" vertical="center"/>
    </xf>
    <xf numFmtId="0" fontId="6" fillId="8" borderId="6" xfId="0" applyFont="1" applyFill="1" applyBorder="1" applyAlignment="1">
      <alignment vertical="center" wrapText="1"/>
    </xf>
    <xf numFmtId="0" fontId="17" fillId="8" borderId="1" xfId="1" applyFont="1" applyFill="1" applyBorder="1" applyAlignment="1">
      <alignment horizontal="center" vertical="center" wrapText="1"/>
    </xf>
    <xf numFmtId="0" fontId="17" fillId="8" borderId="1" xfId="1" applyFont="1" applyFill="1" applyBorder="1" applyAlignment="1">
      <alignment vertical="center" wrapText="1"/>
    </xf>
    <xf numFmtId="0" fontId="28" fillId="9" borderId="1" xfId="1" applyFont="1" applyFill="1" applyBorder="1" applyAlignment="1">
      <alignment horizontal="center" vertical="center"/>
    </xf>
    <xf numFmtId="0" fontId="28" fillId="9" borderId="1" xfId="1" applyFont="1" applyFill="1" applyBorder="1" applyAlignment="1">
      <alignment horizontal="center" vertical="center" wrapText="1"/>
    </xf>
    <xf numFmtId="0" fontId="21" fillId="5" borderId="1" xfId="1" applyFont="1" applyFill="1" applyBorder="1" applyAlignment="1">
      <alignment horizontal="center" vertical="center"/>
    </xf>
    <xf numFmtId="164" fontId="21" fillId="5" borderId="1" xfId="1" applyNumberFormat="1" applyFont="1" applyFill="1" applyBorder="1" applyAlignment="1">
      <alignment horizontal="center" vertical="center"/>
    </xf>
    <xf numFmtId="0" fontId="21" fillId="5" borderId="1" xfId="1" quotePrefix="1" applyFont="1" applyFill="1" applyBorder="1" applyAlignment="1">
      <alignment horizontal="center" vertical="center"/>
    </xf>
    <xf numFmtId="0" fontId="31" fillId="7" borderId="1" xfId="1" applyFont="1" applyFill="1" applyBorder="1" applyAlignment="1">
      <alignment horizontal="center" vertical="center"/>
    </xf>
    <xf numFmtId="0" fontId="11" fillId="5" borderId="1" xfId="1" applyFont="1" applyFill="1" applyBorder="1" applyAlignment="1">
      <alignment vertical="center" wrapText="1"/>
    </xf>
    <xf numFmtId="164" fontId="11" fillId="5" borderId="2" xfId="1" applyNumberFormat="1" applyFont="1" applyFill="1" applyBorder="1" applyAlignment="1">
      <alignment horizontal="center" vertical="center" wrapText="1"/>
    </xf>
    <xf numFmtId="164" fontId="11" fillId="9" borderId="2" xfId="1" applyNumberFormat="1" applyFont="1" applyFill="1" applyBorder="1" applyAlignment="1">
      <alignment horizontal="center" vertical="center"/>
    </xf>
    <xf numFmtId="0" fontId="10" fillId="8" borderId="1" xfId="0" applyFont="1" applyFill="1" applyBorder="1" applyAlignment="1">
      <alignment vertical="center" wrapText="1"/>
    </xf>
    <xf numFmtId="164" fontId="11" fillId="8" borderId="2" xfId="1" applyNumberFormat="1" applyFont="1" applyFill="1" applyBorder="1" applyAlignment="1">
      <alignment horizontal="center" vertical="center" wrapText="1"/>
    </xf>
    <xf numFmtId="0" fontId="11" fillId="9" borderId="6" xfId="1" applyFont="1" applyFill="1" applyBorder="1" applyAlignment="1">
      <alignment horizontal="center" vertical="center"/>
    </xf>
    <xf numFmtId="0" fontId="9" fillId="2" borderId="9" xfId="0" applyFont="1" applyFill="1" applyBorder="1" applyAlignment="1">
      <alignment horizontal="left" vertical="center" wrapText="1"/>
    </xf>
    <xf numFmtId="0" fontId="9" fillId="2" borderId="0" xfId="0" applyFont="1" applyFill="1" applyAlignment="1">
      <alignment horizontal="left" vertical="center" wrapText="1"/>
    </xf>
    <xf numFmtId="0" fontId="7" fillId="0" borderId="0" xfId="0" applyFont="1" applyAlignment="1">
      <alignment horizontal="left" vertical="center" wrapText="1"/>
    </xf>
    <xf numFmtId="0" fontId="6" fillId="9" borderId="1" xfId="1" quotePrefix="1" applyFont="1" applyFill="1" applyBorder="1" applyAlignment="1">
      <alignment horizontal="center" vertical="center" wrapText="1"/>
    </xf>
    <xf numFmtId="0" fontId="11" fillId="8" borderId="6" xfId="0" applyFont="1" applyFill="1" applyBorder="1" applyAlignment="1">
      <alignment vertical="center" wrapText="1"/>
    </xf>
    <xf numFmtId="2" fontId="6" fillId="5" borderId="5" xfId="1" applyNumberFormat="1" applyFont="1" applyFill="1" applyBorder="1" applyAlignment="1">
      <alignment horizontal="center" vertical="center"/>
    </xf>
    <xf numFmtId="0" fontId="21" fillId="9" borderId="1" xfId="1" applyFont="1" applyFill="1" applyBorder="1" applyAlignment="1">
      <alignment horizontal="center" vertical="center" wrapText="1"/>
    </xf>
    <xf numFmtId="0" fontId="19" fillId="0" borderId="1" xfId="1" applyFont="1" applyBorder="1" applyAlignment="1">
      <alignment vertical="center" wrapText="1"/>
    </xf>
    <xf numFmtId="0" fontId="7" fillId="0" borderId="0" xfId="0" applyFont="1" applyAlignment="1">
      <alignment vertical="center" wrapText="1"/>
    </xf>
    <xf numFmtId="1" fontId="17" fillId="8" borderId="1" xfId="1" applyNumberFormat="1" applyFont="1" applyFill="1" applyBorder="1" applyAlignment="1">
      <alignment horizontal="center" vertical="center"/>
    </xf>
    <xf numFmtId="2" fontId="6" fillId="9" borderId="1" xfId="1" applyNumberFormat="1" applyFont="1" applyFill="1" applyBorder="1" applyAlignment="1">
      <alignment horizontal="center" vertical="center"/>
    </xf>
    <xf numFmtId="168" fontId="11" fillId="9" borderId="1" xfId="2" applyNumberFormat="1" applyFont="1" applyFill="1" applyBorder="1" applyAlignment="1">
      <alignment horizontal="center" vertical="center"/>
    </xf>
    <xf numFmtId="0" fontId="6" fillId="9" borderId="2" xfId="1" applyNumberFormat="1" applyFont="1" applyFill="1" applyBorder="1" applyAlignment="1">
      <alignment horizontal="center" vertical="center"/>
    </xf>
    <xf numFmtId="0" fontId="6" fillId="9" borderId="2" xfId="0" applyFont="1" applyFill="1" applyBorder="1" applyAlignment="1">
      <alignment vertical="center" wrapText="1"/>
    </xf>
    <xf numFmtId="0" fontId="6" fillId="9" borderId="1" xfId="0" applyNumberFormat="1" applyFont="1" applyFill="1" applyBorder="1" applyAlignment="1">
      <alignment horizontal="center" vertical="center" wrapText="1"/>
    </xf>
    <xf numFmtId="0" fontId="6" fillId="9" borderId="2" xfId="0" applyFont="1" applyFill="1" applyBorder="1" applyAlignment="1">
      <alignment horizontal="center" vertical="center" wrapText="1"/>
    </xf>
    <xf numFmtId="0" fontId="17" fillId="5" borderId="0" xfId="0" applyFont="1" applyFill="1" applyAlignment="1">
      <alignment horizontal="center" vertical="center"/>
    </xf>
    <xf numFmtId="0" fontId="17" fillId="8" borderId="19" xfId="0" applyFont="1" applyFill="1" applyBorder="1" applyAlignment="1">
      <alignment horizontal="left" vertical="center" wrapText="1"/>
    </xf>
    <xf numFmtId="0" fontId="6" fillId="8" borderId="2" xfId="1" applyFont="1" applyFill="1" applyBorder="1" applyAlignment="1">
      <alignment horizontal="left" vertical="center" wrapText="1"/>
    </xf>
    <xf numFmtId="49" fontId="6" fillId="8" borderId="2" xfId="0" applyNumberFormat="1" applyFont="1" applyFill="1" applyBorder="1" applyAlignment="1">
      <alignment vertical="center" wrapText="1"/>
    </xf>
    <xf numFmtId="0" fontId="6" fillId="8" borderId="2" xfId="1" applyFont="1" applyFill="1" applyBorder="1" applyAlignment="1">
      <alignment horizontal="center" vertical="center"/>
    </xf>
    <xf numFmtId="0" fontId="12" fillId="0" borderId="5" xfId="1" applyFont="1" applyFill="1" applyBorder="1" applyAlignment="1">
      <alignment horizontal="center" vertical="center" wrapText="1"/>
    </xf>
    <xf numFmtId="43" fontId="12" fillId="0" borderId="1" xfId="2" applyFont="1" applyFill="1" applyBorder="1" applyAlignment="1">
      <alignment horizontal="center" vertical="center" wrapText="1"/>
    </xf>
    <xf numFmtId="164" fontId="7" fillId="0" borderId="0" xfId="0" applyNumberFormat="1" applyFont="1" applyAlignment="1">
      <alignment horizontal="center" vertical="center"/>
    </xf>
    <xf numFmtId="164" fontId="7" fillId="0" borderId="0" xfId="0" applyNumberFormat="1" applyFont="1" applyAlignment="1">
      <alignment horizontal="center" vertical="center" wrapText="1"/>
    </xf>
    <xf numFmtId="165" fontId="6" fillId="0" borderId="1" xfId="1" applyNumberFormat="1" applyFont="1" applyFill="1" applyBorder="1" applyAlignment="1">
      <alignment horizontal="center" vertical="center" wrapText="1"/>
    </xf>
    <xf numFmtId="165" fontId="6" fillId="9" borderId="1" xfId="1" applyNumberFormat="1" applyFont="1" applyFill="1" applyBorder="1" applyAlignment="1">
      <alignment horizontal="center" vertical="center"/>
    </xf>
    <xf numFmtId="165" fontId="6" fillId="8" borderId="1" xfId="1" applyNumberFormat="1" applyFont="1" applyFill="1" applyBorder="1" applyAlignment="1">
      <alignment horizontal="center" vertical="center"/>
    </xf>
    <xf numFmtId="170" fontId="7" fillId="0" borderId="0" xfId="0" applyNumberFormat="1" applyFont="1"/>
    <xf numFmtId="164" fontId="16" fillId="11" borderId="2" xfId="1" applyNumberFormat="1" applyFont="1" applyFill="1" applyBorder="1" applyAlignment="1">
      <alignment horizontal="center" vertical="center" wrapText="1"/>
    </xf>
    <xf numFmtId="0" fontId="24" fillId="0" borderId="0" xfId="1" applyFont="1" applyFill="1"/>
    <xf numFmtId="0" fontId="24" fillId="0" borderId="1" xfId="0" applyFont="1" applyFill="1" applyBorder="1" applyAlignment="1">
      <alignment horizontal="justify" vertical="center"/>
    </xf>
    <xf numFmtId="0" fontId="18" fillId="0" borderId="1" xfId="0" applyFont="1" applyFill="1" applyBorder="1" applyAlignment="1">
      <alignment horizontal="justify" vertical="center" wrapText="1"/>
    </xf>
    <xf numFmtId="0" fontId="18" fillId="0" borderId="1" xfId="0" applyFont="1" applyFill="1" applyBorder="1" applyAlignment="1">
      <alignment horizontal="justify" vertical="center"/>
    </xf>
    <xf numFmtId="0" fontId="24" fillId="0" borderId="1" xfId="1" applyFont="1" applyFill="1" applyBorder="1"/>
    <xf numFmtId="0" fontId="18" fillId="0" borderId="1" xfId="1" applyFont="1" applyFill="1" applyBorder="1" applyAlignment="1">
      <alignment vertical="top" wrapText="1"/>
    </xf>
    <xf numFmtId="0" fontId="22" fillId="0" borderId="1" xfId="1" applyFont="1" applyFill="1" applyBorder="1" applyAlignment="1">
      <alignment vertical="top" wrapText="1"/>
    </xf>
    <xf numFmtId="0" fontId="24" fillId="0" borderId="1" xfId="1" applyFont="1" applyFill="1" applyBorder="1" applyAlignment="1">
      <alignment horizontal="left" vertical="top" wrapText="1"/>
    </xf>
    <xf numFmtId="0" fontId="24" fillId="0" borderId="1" xfId="0" applyFont="1" applyFill="1" applyBorder="1" applyAlignment="1">
      <alignment horizontal="justify" vertical="center" wrapText="1"/>
    </xf>
    <xf numFmtId="0" fontId="21" fillId="0" borderId="0" xfId="1" applyFont="1" applyFill="1"/>
    <xf numFmtId="0" fontId="21" fillId="8" borderId="2" xfId="1" applyFont="1" applyFill="1" applyBorder="1" applyAlignment="1">
      <alignment vertical="center" wrapText="1"/>
    </xf>
    <xf numFmtId="0" fontId="17" fillId="9" borderId="1" xfId="1" applyNumberFormat="1" applyFont="1" applyFill="1" applyBorder="1" applyAlignment="1">
      <alignment horizontal="center" vertical="center"/>
    </xf>
    <xf numFmtId="0" fontId="23" fillId="9" borderId="1" xfId="1" applyFont="1" applyFill="1" applyBorder="1" applyAlignment="1">
      <alignment vertical="top" wrapText="1"/>
    </xf>
    <xf numFmtId="0" fontId="17" fillId="9" borderId="1" xfId="1" applyFont="1" applyFill="1" applyBorder="1" applyAlignment="1">
      <alignment horizontal="left" vertical="top" wrapText="1"/>
    </xf>
    <xf numFmtId="0" fontId="6" fillId="5" borderId="5" xfId="1" applyFont="1" applyFill="1" applyBorder="1" applyAlignment="1">
      <alignment horizontal="center" vertical="center" wrapText="1"/>
    </xf>
    <xf numFmtId="0" fontId="6" fillId="5" borderId="5" xfId="1" applyFont="1" applyFill="1" applyBorder="1" applyAlignment="1">
      <alignment horizontal="center" vertical="center"/>
    </xf>
    <xf numFmtId="0" fontId="17" fillId="9" borderId="1" xfId="1" applyFont="1" applyFill="1" applyBorder="1" applyAlignment="1">
      <alignment horizontal="center" vertical="center" wrapText="1"/>
    </xf>
    <xf numFmtId="0" fontId="6" fillId="11" borderId="1" xfId="1" applyFont="1" applyFill="1" applyBorder="1" applyAlignment="1">
      <alignment horizontal="center" vertical="center" wrapText="1"/>
    </xf>
    <xf numFmtId="1" fontId="21" fillId="9" borderId="1" xfId="1" applyNumberFormat="1" applyFont="1" applyFill="1" applyBorder="1" applyAlignment="1">
      <alignment horizontal="center" vertical="center" wrapText="1"/>
    </xf>
    <xf numFmtId="1" fontId="21" fillId="9" borderId="1" xfId="2" applyNumberFormat="1" applyFont="1" applyFill="1" applyBorder="1" applyAlignment="1">
      <alignment horizontal="center" vertical="center" wrapText="1"/>
    </xf>
    <xf numFmtId="0" fontId="17" fillId="2" borderId="1" xfId="1" applyFont="1" applyFill="1" applyBorder="1" applyAlignment="1">
      <alignment horizontal="center" vertical="center"/>
    </xf>
    <xf numFmtId="172" fontId="6" fillId="9" borderId="1" xfId="1" applyNumberFormat="1" applyFont="1" applyFill="1" applyBorder="1" applyAlignment="1">
      <alignment horizontal="center" vertical="center"/>
    </xf>
    <xf numFmtId="1" fontId="6" fillId="9" borderId="1" xfId="1" applyNumberFormat="1" applyFont="1" applyFill="1" applyBorder="1" applyAlignment="1">
      <alignment horizontal="center" vertical="center" wrapText="1"/>
    </xf>
    <xf numFmtId="0" fontId="10" fillId="5" borderId="5" xfId="0" applyFont="1" applyFill="1" applyBorder="1" applyAlignment="1">
      <alignment horizontal="left" wrapText="1"/>
    </xf>
    <xf numFmtId="0" fontId="10" fillId="5" borderId="1" xfId="0" applyFont="1" applyFill="1" applyBorder="1" applyAlignment="1">
      <alignment horizontal="left" wrapText="1"/>
    </xf>
    <xf numFmtId="0" fontId="10" fillId="8" borderId="1" xfId="0" applyFont="1" applyFill="1" applyBorder="1" applyAlignment="1">
      <alignment horizontal="left" wrapText="1"/>
    </xf>
    <xf numFmtId="0" fontId="6" fillId="9" borderId="1" xfId="1" applyFont="1" applyFill="1" applyBorder="1" applyAlignment="1">
      <alignment horizontal="left" wrapText="1"/>
    </xf>
    <xf numFmtId="0" fontId="23" fillId="8" borderId="1" xfId="1" applyFont="1" applyFill="1" applyBorder="1" applyAlignment="1">
      <alignment horizontal="left" vertical="center" wrapText="1"/>
    </xf>
    <xf numFmtId="0" fontId="21" fillId="9" borderId="1" xfId="1" applyFont="1" applyFill="1" applyBorder="1" applyAlignment="1">
      <alignment vertical="center" wrapText="1"/>
    </xf>
    <xf numFmtId="0" fontId="21" fillId="8" borderId="1" xfId="1" applyFont="1" applyFill="1" applyBorder="1" applyAlignment="1">
      <alignment horizontal="center" vertical="center" wrapText="1"/>
    </xf>
    <xf numFmtId="2" fontId="17" fillId="8" borderId="1" xfId="1" applyNumberFormat="1" applyFont="1" applyFill="1" applyBorder="1" applyAlignment="1">
      <alignment horizontal="center" vertical="center"/>
    </xf>
    <xf numFmtId="0" fontId="17" fillId="8" borderId="1" xfId="1" applyFont="1" applyFill="1" applyBorder="1" applyAlignment="1">
      <alignment vertical="top" wrapText="1"/>
    </xf>
    <xf numFmtId="1" fontId="21" fillId="8" borderId="1" xfId="1" applyNumberFormat="1" applyFont="1" applyFill="1" applyBorder="1" applyAlignment="1">
      <alignment horizontal="center" vertical="center" wrapText="1"/>
    </xf>
    <xf numFmtId="0" fontId="21" fillId="9" borderId="1" xfId="1" applyFont="1" applyFill="1" applyBorder="1" applyAlignment="1">
      <alignment horizontal="center" vertical="center"/>
    </xf>
    <xf numFmtId="0" fontId="21" fillId="9" borderId="0" xfId="1" applyFont="1" applyFill="1" applyAlignment="1">
      <alignment wrapText="1"/>
    </xf>
    <xf numFmtId="164" fontId="21" fillId="9" borderId="1" xfId="1" applyNumberFormat="1" applyFont="1" applyFill="1" applyBorder="1" applyAlignment="1">
      <alignment horizontal="center" vertical="center" wrapText="1"/>
    </xf>
    <xf numFmtId="0" fontId="21" fillId="0" borderId="0" xfId="1" applyFont="1" applyFill="1" applyAlignment="1">
      <alignment vertical="center"/>
    </xf>
    <xf numFmtId="164" fontId="6" fillId="4" borderId="1" xfId="1"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17" fillId="9" borderId="1" xfId="1" applyFont="1" applyFill="1" applyBorder="1" applyAlignment="1">
      <alignment horizontal="left" vertical="center" wrapText="1"/>
    </xf>
    <xf numFmtId="0" fontId="6" fillId="9" borderId="2" xfId="1" applyFont="1" applyFill="1" applyBorder="1" applyAlignment="1">
      <alignment horizontal="center" vertical="center" wrapText="1"/>
    </xf>
    <xf numFmtId="0" fontId="6" fillId="8" borderId="2" xfId="1" applyFont="1" applyFill="1" applyBorder="1" applyAlignment="1">
      <alignment horizontal="center" vertical="center"/>
    </xf>
    <xf numFmtId="0" fontId="6" fillId="8" borderId="6" xfId="1" applyFont="1" applyFill="1" applyBorder="1" applyAlignment="1">
      <alignment horizontal="center" vertical="center"/>
    </xf>
    <xf numFmtId="0" fontId="6" fillId="9" borderId="2" xfId="1" applyFont="1" applyFill="1" applyBorder="1" applyAlignment="1">
      <alignment horizontal="center" vertical="center"/>
    </xf>
    <xf numFmtId="0" fontId="6" fillId="9" borderId="2" xfId="1" applyFont="1" applyFill="1" applyBorder="1" applyAlignment="1">
      <alignment horizontal="left" vertical="center" wrapText="1"/>
    </xf>
    <xf numFmtId="165" fontId="6" fillId="9" borderId="1" xfId="1" applyNumberFormat="1" applyFont="1" applyFill="1" applyBorder="1" applyAlignment="1">
      <alignment horizontal="center" vertical="center" wrapText="1"/>
    </xf>
    <xf numFmtId="0" fontId="6" fillId="9" borderId="1" xfId="1" applyFont="1" applyFill="1" applyBorder="1" applyAlignment="1">
      <alignment horizontal="center" vertical="center"/>
    </xf>
    <xf numFmtId="0" fontId="6" fillId="8" borderId="1" xfId="1" applyFont="1" applyFill="1" applyBorder="1" applyAlignment="1">
      <alignment horizontal="center" vertical="center"/>
    </xf>
    <xf numFmtId="0" fontId="6" fillId="5" borderId="1" xfId="1" applyFont="1" applyFill="1" applyBorder="1" applyAlignment="1">
      <alignment horizontal="center" vertical="center"/>
    </xf>
    <xf numFmtId="0" fontId="17" fillId="9" borderId="1" xfId="1" applyFont="1" applyFill="1" applyBorder="1" applyAlignment="1">
      <alignment horizontal="center" vertical="center" wrapText="1"/>
    </xf>
    <xf numFmtId="0" fontId="21" fillId="9" borderId="1" xfId="1" applyFont="1" applyFill="1" applyBorder="1" applyAlignment="1">
      <alignment vertical="top" wrapText="1"/>
    </xf>
    <xf numFmtId="164" fontId="21" fillId="8" borderId="1" xfId="1" applyNumberFormat="1" applyFont="1" applyFill="1" applyBorder="1" applyAlignment="1">
      <alignment horizontal="center" vertical="center" wrapText="1"/>
    </xf>
    <xf numFmtId="4" fontId="4" fillId="0" borderId="1" xfId="1" applyNumberFormat="1" applyFont="1" applyBorder="1" applyAlignment="1">
      <alignment horizontal="center" vertical="center"/>
    </xf>
    <xf numFmtId="0" fontId="7" fillId="0" borderId="0" xfId="0" applyFont="1" applyFill="1"/>
    <xf numFmtId="0" fontId="6" fillId="9" borderId="1" xfId="1" applyNumberFormat="1" applyFont="1" applyFill="1" applyBorder="1" applyAlignment="1">
      <alignment horizontal="left" vertical="center" wrapText="1"/>
    </xf>
    <xf numFmtId="0" fontId="6" fillId="5" borderId="5" xfId="1" applyFont="1" applyFill="1" applyBorder="1" applyAlignment="1">
      <alignment horizontal="center" vertical="center" wrapText="1"/>
    </xf>
    <xf numFmtId="0" fontId="10" fillId="9" borderId="1" xfId="1" applyFont="1" applyFill="1" applyBorder="1" applyAlignment="1">
      <alignment horizontal="center" vertical="center" wrapText="1"/>
    </xf>
    <xf numFmtId="0" fontId="6" fillId="8" borderId="1" xfId="1" applyFont="1" applyFill="1" applyBorder="1" applyAlignment="1">
      <alignment horizontal="center" vertical="center"/>
    </xf>
    <xf numFmtId="44" fontId="6" fillId="9" borderId="2" xfId="4" applyFont="1" applyFill="1" applyBorder="1" applyAlignment="1">
      <alignment vertical="center" wrapText="1"/>
    </xf>
    <xf numFmtId="44" fontId="6" fillId="9" borderId="6" xfId="4" applyFont="1" applyFill="1" applyBorder="1" applyAlignment="1">
      <alignment vertical="center" wrapText="1"/>
    </xf>
    <xf numFmtId="44" fontId="6" fillId="9" borderId="5" xfId="4" applyFont="1" applyFill="1" applyBorder="1" applyAlignment="1">
      <alignment horizontal="left" vertical="center" wrapText="1"/>
    </xf>
    <xf numFmtId="44" fontId="6" fillId="9" borderId="1" xfId="4" applyFont="1" applyFill="1" applyBorder="1" applyAlignment="1">
      <alignment horizontal="left" vertical="center" wrapText="1"/>
    </xf>
    <xf numFmtId="165" fontId="6" fillId="9" borderId="1" xfId="1" applyNumberFormat="1" applyFont="1" applyFill="1" applyBorder="1" applyAlignment="1">
      <alignment horizontal="center" vertical="center" wrapText="1"/>
    </xf>
    <xf numFmtId="171" fontId="4" fillId="2" borderId="5" xfId="4" applyNumberFormat="1" applyFont="1" applyFill="1" applyBorder="1" applyAlignment="1">
      <alignment horizontal="left" vertical="center" wrapText="1"/>
    </xf>
    <xf numFmtId="171" fontId="4" fillId="0" borderId="5" xfId="4" applyNumberFormat="1" applyFont="1" applyFill="1" applyBorder="1" applyAlignment="1">
      <alignment horizontal="left" vertical="center" wrapText="1"/>
    </xf>
    <xf numFmtId="171" fontId="4" fillId="0" borderId="1" xfId="4" applyNumberFormat="1" applyFont="1" applyFill="1" applyBorder="1" applyAlignment="1">
      <alignment horizontal="left" vertical="center" wrapText="1"/>
    </xf>
    <xf numFmtId="171" fontId="4" fillId="2" borderId="1" xfId="4" applyNumberFormat="1" applyFont="1" applyFill="1" applyBorder="1" applyAlignment="1">
      <alignment horizontal="left" vertical="center" wrapText="1"/>
    </xf>
    <xf numFmtId="4" fontId="4" fillId="0" borderId="1" xfId="1" applyNumberFormat="1" applyFont="1" applyFill="1" applyBorder="1" applyAlignment="1">
      <alignment horizontal="center" vertical="center"/>
    </xf>
    <xf numFmtId="0" fontId="6" fillId="9" borderId="1" xfId="3" applyNumberFormat="1" applyFont="1" applyFill="1" applyBorder="1" applyAlignment="1">
      <alignment horizontal="center" vertical="center" wrapText="1"/>
    </xf>
    <xf numFmtId="0" fontId="7" fillId="0" borderId="1" xfId="0" applyFont="1" applyBorder="1"/>
    <xf numFmtId="0" fontId="9" fillId="0" borderId="1" xfId="0" applyFont="1" applyBorder="1" applyAlignment="1">
      <alignment vertical="center"/>
    </xf>
    <xf numFmtId="0" fontId="4" fillId="2" borderId="1" xfId="1" applyFont="1" applyFill="1" applyBorder="1" applyAlignment="1">
      <alignment vertical="center" wrapText="1"/>
    </xf>
    <xf numFmtId="0" fontId="30" fillId="0" borderId="0" xfId="0" applyFont="1" applyFill="1"/>
    <xf numFmtId="0" fontId="34" fillId="0" borderId="0" xfId="0" applyFont="1" applyAlignment="1">
      <alignment horizontal="left" vertical="center" wrapText="1"/>
    </xf>
    <xf numFmtId="0" fontId="34" fillId="0" borderId="0" xfId="0" applyFont="1"/>
    <xf numFmtId="0" fontId="4" fillId="5" borderId="1" xfId="1" applyFont="1" applyFill="1" applyBorder="1" applyAlignment="1">
      <alignment horizontal="center" vertical="center" wrapText="1"/>
    </xf>
    <xf numFmtId="0" fontId="4" fillId="9" borderId="1" xfId="1" applyFont="1" applyFill="1" applyBorder="1" applyAlignment="1">
      <alignment horizontal="center" vertical="center" wrapText="1"/>
    </xf>
    <xf numFmtId="0" fontId="9" fillId="9" borderId="1" xfId="1" applyNumberFormat="1" applyFont="1" applyFill="1" applyBorder="1" applyAlignment="1">
      <alignment horizontal="center" vertical="center"/>
    </xf>
    <xf numFmtId="0" fontId="9" fillId="9" borderId="1" xfId="1" applyFont="1" applyFill="1" applyBorder="1" applyAlignment="1">
      <alignment horizontal="center" vertical="center"/>
    </xf>
    <xf numFmtId="0" fontId="9" fillId="0" borderId="1" xfId="1" applyFont="1" applyBorder="1" applyAlignment="1">
      <alignment horizontal="center" vertical="center" wrapText="1"/>
    </xf>
    <xf numFmtId="0" fontId="6" fillId="8" borderId="5" xfId="1" applyFont="1" applyFill="1" applyBorder="1" applyAlignment="1">
      <alignment horizontal="center" vertical="center"/>
    </xf>
    <xf numFmtId="0" fontId="6" fillId="5" borderId="5" xfId="1" applyFont="1" applyFill="1" applyBorder="1" applyAlignment="1">
      <alignment horizontal="center" vertical="center"/>
    </xf>
    <xf numFmtId="0" fontId="4" fillId="0" borderId="5" xfId="1" applyFont="1" applyFill="1" applyBorder="1" applyAlignment="1">
      <alignment horizontal="center" vertical="center" wrapText="1"/>
    </xf>
    <xf numFmtId="0" fontId="9" fillId="0" borderId="1" xfId="1" applyFont="1" applyBorder="1" applyAlignment="1">
      <alignment horizontal="center" vertical="center"/>
    </xf>
    <xf numFmtId="0" fontId="17" fillId="8" borderId="2" xfId="1" applyFont="1" applyFill="1" applyBorder="1" applyAlignment="1">
      <alignment horizontal="center" vertical="center"/>
    </xf>
    <xf numFmtId="0" fontId="17" fillId="9" borderId="2" xfId="1" applyFont="1" applyFill="1" applyBorder="1" applyAlignment="1">
      <alignment horizontal="left" vertical="center" wrapText="1"/>
    </xf>
    <xf numFmtId="0" fontId="17" fillId="9" borderId="1" xfId="1"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9" borderId="2" xfId="1" applyFont="1" applyFill="1" applyBorder="1" applyAlignment="1">
      <alignment horizontal="center" vertical="center"/>
    </xf>
    <xf numFmtId="0" fontId="17" fillId="9" borderId="5" xfId="1" applyFont="1" applyFill="1" applyBorder="1" applyAlignment="1">
      <alignment horizontal="center" vertical="center"/>
    </xf>
    <xf numFmtId="0" fontId="17" fillId="9" borderId="1" xfId="1" applyFont="1" applyFill="1" applyBorder="1" applyAlignment="1">
      <alignment horizontal="center" vertical="center" wrapText="1"/>
    </xf>
    <xf numFmtId="0" fontId="7" fillId="8" borderId="0" xfId="0" applyFont="1" applyFill="1" applyAlignment="1">
      <alignment horizontal="center" vertical="center"/>
    </xf>
    <xf numFmtId="0" fontId="35" fillId="0" borderId="1" xfId="0" applyFont="1" applyFill="1" applyBorder="1" applyAlignment="1">
      <alignment horizontal="center"/>
    </xf>
    <xf numFmtId="0" fontId="35" fillId="0" borderId="5" xfId="0" applyFont="1" applyFill="1" applyBorder="1" applyAlignment="1">
      <alignment horizontal="left"/>
    </xf>
    <xf numFmtId="0" fontId="9" fillId="0" borderId="0" xfId="0" applyFont="1" applyAlignment="1">
      <alignment horizontal="left" vertical="center"/>
    </xf>
    <xf numFmtId="0" fontId="6" fillId="11" borderId="1" xfId="1" applyFont="1" applyFill="1" applyBorder="1" applyAlignment="1">
      <alignment horizontal="center" vertical="center" wrapText="1"/>
    </xf>
    <xf numFmtId="0" fontId="11" fillId="9" borderId="2" xfId="1" applyFont="1" applyFill="1" applyBorder="1" applyAlignment="1">
      <alignment horizontal="center" vertical="center" wrapText="1"/>
    </xf>
    <xf numFmtId="0" fontId="6" fillId="9" borderId="1" xfId="1" applyFont="1" applyFill="1" applyBorder="1" applyAlignment="1">
      <alignment horizontal="center" vertical="center"/>
    </xf>
    <xf numFmtId="0" fontId="6" fillId="5" borderId="5" xfId="1" applyFont="1" applyFill="1" applyBorder="1" applyAlignment="1">
      <alignment horizontal="center" vertical="center"/>
    </xf>
    <xf numFmtId="0" fontId="6" fillId="8" borderId="1" xfId="1" applyFont="1" applyFill="1" applyBorder="1" applyAlignment="1">
      <alignment horizontal="center" vertical="center"/>
    </xf>
    <xf numFmtId="0" fontId="6" fillId="5" borderId="1" xfId="1" applyFont="1" applyFill="1" applyBorder="1" applyAlignment="1">
      <alignment horizontal="center" vertical="center"/>
    </xf>
    <xf numFmtId="0" fontId="11" fillId="9" borderId="2" xfId="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9" xfId="0" applyFont="1" applyFill="1" applyBorder="1" applyAlignment="1">
      <alignment vertical="center" wrapText="1"/>
    </xf>
    <xf numFmtId="0" fontId="9" fillId="0" borderId="1" xfId="0" applyFont="1" applyFill="1" applyBorder="1" applyAlignment="1">
      <alignment vertical="center" wrapText="1"/>
    </xf>
    <xf numFmtId="0" fontId="10" fillId="8" borderId="1" xfId="0" applyFont="1" applyFill="1" applyBorder="1" applyAlignment="1">
      <alignment horizontal="center" vertical="center" wrapText="1"/>
    </xf>
    <xf numFmtId="0" fontId="6" fillId="9" borderId="1" xfId="1" applyFont="1" applyFill="1" applyBorder="1" applyAlignment="1">
      <alignment vertical="top" wrapText="1"/>
    </xf>
    <xf numFmtId="0" fontId="9" fillId="0" borderId="2" xfId="1" applyFont="1" applyFill="1" applyBorder="1" applyAlignment="1">
      <alignment horizontal="center" vertical="center" wrapText="1"/>
    </xf>
    <xf numFmtId="0" fontId="9" fillId="0" borderId="5" xfId="1" applyFont="1" applyFill="1" applyBorder="1" applyAlignment="1">
      <alignment horizontal="left" vertical="center" wrapText="1"/>
    </xf>
    <xf numFmtId="0" fontId="36" fillId="0" borderId="0" xfId="0" applyFont="1"/>
    <xf numFmtId="0" fontId="6" fillId="5" borderId="2" xfId="1" applyFont="1" applyFill="1" applyBorder="1" applyAlignment="1">
      <alignment horizontal="center" vertical="center" wrapText="1"/>
    </xf>
    <xf numFmtId="0" fontId="6" fillId="5" borderId="1" xfId="1" applyFont="1" applyFill="1" applyBorder="1" applyAlignment="1">
      <alignment horizontal="center" vertical="center"/>
    </xf>
    <xf numFmtId="0" fontId="6" fillId="9" borderId="1" xfId="1" applyFont="1" applyFill="1" applyBorder="1" applyAlignment="1">
      <alignment horizontal="center" vertical="center"/>
    </xf>
    <xf numFmtId="0" fontId="4" fillId="0" borderId="2"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13" borderId="1" xfId="1" applyFont="1" applyFill="1" applyBorder="1" applyAlignment="1">
      <alignment horizontal="center" vertical="center" wrapText="1"/>
    </xf>
    <xf numFmtId="0" fontId="9" fillId="13" borderId="1" xfId="0" applyFont="1" applyFill="1" applyBorder="1" applyAlignment="1">
      <alignment horizontal="left" vertical="center" wrapText="1"/>
    </xf>
    <xf numFmtId="0" fontId="9" fillId="13" borderId="1" xfId="0" applyFont="1" applyFill="1" applyBorder="1" applyAlignment="1">
      <alignment vertical="center" wrapText="1"/>
    </xf>
    <xf numFmtId="0" fontId="9" fillId="13" borderId="1" xfId="1" applyFont="1" applyFill="1" applyBorder="1" applyAlignment="1">
      <alignment horizontal="center" vertical="center"/>
    </xf>
    <xf numFmtId="0" fontId="9" fillId="13" borderId="1" xfId="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4" fillId="8" borderId="1" xfId="0"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49" fontId="4" fillId="8" borderId="1" xfId="1" applyNumberFormat="1" applyFont="1" applyFill="1" applyBorder="1" applyAlignment="1">
      <alignment horizontal="center" vertical="center" wrapText="1"/>
    </xf>
    <xf numFmtId="49" fontId="4" fillId="9" borderId="1" xfId="1" applyNumberFormat="1" applyFont="1" applyFill="1" applyBorder="1" applyAlignment="1">
      <alignment horizontal="center" vertical="center" wrapText="1"/>
    </xf>
    <xf numFmtId="49" fontId="4" fillId="9" borderId="1" xfId="0" applyNumberFormat="1" applyFont="1" applyFill="1" applyBorder="1" applyAlignment="1">
      <alignment horizontal="center" vertical="center" wrapText="1"/>
    </xf>
    <xf numFmtId="0" fontId="12" fillId="14" borderId="15" xfId="0" applyFont="1" applyFill="1" applyBorder="1" applyAlignment="1">
      <alignment horizontal="center" vertical="center"/>
    </xf>
    <xf numFmtId="0" fontId="12" fillId="14" borderId="5" xfId="0" applyFont="1" applyFill="1" applyBorder="1" applyAlignment="1">
      <alignment horizontal="left" vertical="center" wrapText="1"/>
    </xf>
    <xf numFmtId="0" fontId="12" fillId="14" borderId="15" xfId="0" applyFont="1" applyFill="1" applyBorder="1" applyAlignment="1">
      <alignment vertical="center" wrapText="1"/>
    </xf>
    <xf numFmtId="9" fontId="4" fillId="0" borderId="1" xfId="1" applyNumberFormat="1" applyFont="1" applyFill="1" applyBorder="1" applyAlignment="1">
      <alignment horizontal="center" vertical="center"/>
    </xf>
    <xf numFmtId="0" fontId="12" fillId="0" borderId="15" xfId="0" applyFont="1" applyFill="1" applyBorder="1" applyAlignment="1">
      <alignment horizontal="center" vertical="center"/>
    </xf>
    <xf numFmtId="0" fontId="4" fillId="14" borderId="15" xfId="0" applyFont="1" applyFill="1" applyBorder="1" applyAlignment="1">
      <alignment horizontal="center" vertical="center" wrapText="1"/>
    </xf>
    <xf numFmtId="0" fontId="12" fillId="15" borderId="15" xfId="0" applyFont="1" applyFill="1" applyBorder="1" applyAlignment="1">
      <alignment horizontal="center" vertical="center" wrapText="1"/>
    </xf>
    <xf numFmtId="0" fontId="12" fillId="14" borderId="15" xfId="0" applyFont="1" applyFill="1" applyBorder="1" applyAlignment="1">
      <alignment horizontal="center" vertical="center" wrapText="1"/>
    </xf>
    <xf numFmtId="0" fontId="4" fillId="15" borderId="15" xfId="0" applyFont="1" applyFill="1" applyBorder="1" applyAlignment="1">
      <alignment horizontal="center" vertical="center" wrapText="1"/>
    </xf>
    <xf numFmtId="0" fontId="4" fillId="14" borderId="5" xfId="0" applyFont="1" applyFill="1" applyBorder="1" applyAlignment="1">
      <alignment horizontal="left" vertical="center" wrapText="1"/>
    </xf>
    <xf numFmtId="0" fontId="4" fillId="15" borderId="15" xfId="0" applyFont="1" applyFill="1" applyBorder="1" applyAlignment="1">
      <alignment vertical="center" wrapText="1"/>
    </xf>
    <xf numFmtId="0" fontId="4" fillId="15" borderId="15" xfId="0" applyFont="1" applyFill="1" applyBorder="1" applyAlignment="1">
      <alignment horizontal="center" vertical="center"/>
    </xf>
    <xf numFmtId="9" fontId="4" fillId="15" borderId="15" xfId="0" applyNumberFormat="1" applyFont="1" applyFill="1" applyBorder="1" applyAlignment="1">
      <alignment horizontal="center" vertical="center"/>
    </xf>
    <xf numFmtId="0" fontId="12" fillId="15" borderId="15" xfId="0" applyFont="1" applyFill="1" applyBorder="1" applyAlignment="1">
      <alignment vertical="center" wrapText="1"/>
    </xf>
    <xf numFmtId="9" fontId="12" fillId="15" borderId="15" xfId="0" applyNumberFormat="1" applyFont="1" applyFill="1" applyBorder="1" applyAlignment="1">
      <alignment horizontal="center" vertical="center"/>
    </xf>
    <xf numFmtId="9" fontId="4" fillId="14" borderId="15" xfId="0" applyNumberFormat="1" applyFont="1" applyFill="1" applyBorder="1" applyAlignment="1">
      <alignment horizontal="center" vertical="center"/>
    </xf>
    <xf numFmtId="9" fontId="12" fillId="14" borderId="15" xfId="0" applyNumberFormat="1" applyFont="1" applyFill="1" applyBorder="1" applyAlignment="1">
      <alignment horizontal="center" vertical="center"/>
    </xf>
    <xf numFmtId="0" fontId="4" fillId="14" borderId="15" xfId="0" applyFont="1" applyFill="1" applyBorder="1" applyAlignment="1">
      <alignment horizontal="center" vertical="center"/>
    </xf>
    <xf numFmtId="0" fontId="4" fillId="15" borderId="5" xfId="0" applyFont="1" applyFill="1" applyBorder="1" applyAlignment="1">
      <alignment horizontal="left" vertical="center" wrapText="1"/>
    </xf>
    <xf numFmtId="0" fontId="12" fillId="15"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2" fillId="0" borderId="15"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9" fontId="4" fillId="0" borderId="15" xfId="0" applyNumberFormat="1" applyFont="1" applyFill="1" applyBorder="1" applyAlignment="1">
      <alignment horizontal="center" vertical="center" wrapText="1"/>
    </xf>
    <xf numFmtId="9" fontId="12" fillId="0" borderId="15" xfId="0" applyNumberFormat="1" applyFont="1" applyFill="1" applyBorder="1" applyAlignment="1">
      <alignment horizontal="center" vertical="center"/>
    </xf>
    <xf numFmtId="0" fontId="9" fillId="0" borderId="0" xfId="0" applyFont="1" applyFill="1" applyAlignment="1">
      <alignment horizontal="justify" vertical="center"/>
    </xf>
    <xf numFmtId="0" fontId="11" fillId="0" borderId="1" xfId="1" applyFont="1" applyFill="1" applyBorder="1" applyAlignment="1">
      <alignment horizontal="center" vertical="center"/>
    </xf>
    <xf numFmtId="0" fontId="11" fillId="0" borderId="1" xfId="1" applyFont="1" applyFill="1" applyBorder="1" applyAlignment="1">
      <alignment horizontal="center" vertical="center" wrapText="1"/>
    </xf>
    <xf numFmtId="0" fontId="9" fillId="0" borderId="1" xfId="1" applyNumberFormat="1" applyFont="1" applyFill="1" applyBorder="1" applyAlignment="1">
      <alignment horizontal="center" vertical="center"/>
    </xf>
    <xf numFmtId="0" fontId="37" fillId="0" borderId="0" xfId="0" applyFont="1"/>
    <xf numFmtId="0" fontId="37" fillId="0" borderId="0" xfId="0" applyFont="1" applyFill="1"/>
    <xf numFmtId="0" fontId="9" fillId="0" borderId="0" xfId="0" applyFont="1" applyFill="1" applyAlignment="1">
      <alignment vertical="center" wrapText="1"/>
    </xf>
    <xf numFmtId="0" fontId="7" fillId="0" borderId="1" xfId="0" applyFont="1" applyFill="1" applyBorder="1"/>
    <xf numFmtId="4" fontId="6" fillId="9" borderId="1" xfId="1" applyNumberFormat="1" applyFont="1" applyFill="1" applyBorder="1" applyAlignment="1">
      <alignment horizontal="center" vertical="center"/>
    </xf>
    <xf numFmtId="4" fontId="6" fillId="11" borderId="1" xfId="1" applyNumberFormat="1" applyFont="1" applyFill="1" applyBorder="1" applyAlignment="1">
      <alignment horizontal="center" vertical="center"/>
    </xf>
    <xf numFmtId="4" fontId="17" fillId="8" borderId="1" xfId="1" applyNumberFormat="1" applyFont="1" applyFill="1" applyBorder="1" applyAlignment="1">
      <alignment horizontal="center" vertical="center"/>
    </xf>
    <xf numFmtId="4" fontId="17" fillId="9" borderId="1" xfId="1" applyNumberFormat="1" applyFont="1" applyFill="1" applyBorder="1" applyAlignment="1">
      <alignment horizontal="center" vertical="center"/>
    </xf>
    <xf numFmtId="4" fontId="18" fillId="0" borderId="1" xfId="1" applyNumberFormat="1" applyFont="1" applyBorder="1" applyAlignment="1">
      <alignment horizontal="center" vertical="center"/>
    </xf>
    <xf numFmtId="4" fontId="18" fillId="0" borderId="1" xfId="1" applyNumberFormat="1" applyFont="1" applyBorder="1" applyAlignment="1">
      <alignment horizontal="center" vertical="center" wrapText="1"/>
    </xf>
    <xf numFmtId="4" fontId="6" fillId="11" borderId="1" xfId="1" applyNumberFormat="1" applyFont="1" applyFill="1" applyBorder="1" applyAlignment="1">
      <alignment horizontal="center" vertical="center" wrapText="1"/>
    </xf>
    <xf numFmtId="4" fontId="6" fillId="8" borderId="1" xfId="1" applyNumberFormat="1" applyFont="1" applyFill="1" applyBorder="1" applyAlignment="1">
      <alignment horizontal="center" vertical="center"/>
    </xf>
    <xf numFmtId="4" fontId="4" fillId="0" borderId="0" xfId="1" applyNumberFormat="1" applyFont="1" applyAlignment="1">
      <alignment horizontal="center" vertical="center"/>
    </xf>
    <xf numFmtId="4" fontId="6" fillId="11" borderId="2" xfId="1" applyNumberFormat="1" applyFont="1" applyFill="1" applyBorder="1" applyAlignment="1">
      <alignment horizontal="center" vertical="center"/>
    </xf>
    <xf numFmtId="4" fontId="18" fillId="0" borderId="1" xfId="1" applyNumberFormat="1" applyFont="1" applyFill="1" applyBorder="1" applyAlignment="1">
      <alignment horizontal="center" vertical="center"/>
    </xf>
    <xf numFmtId="4" fontId="17" fillId="0" borderId="1" xfId="1" applyNumberFormat="1" applyFont="1" applyFill="1" applyBorder="1" applyAlignment="1">
      <alignment horizontal="center" vertical="center"/>
    </xf>
    <xf numFmtId="4" fontId="18" fillId="0" borderId="2" xfId="1" applyNumberFormat="1" applyFont="1" applyFill="1" applyBorder="1" applyAlignment="1">
      <alignment horizontal="center" vertical="center"/>
    </xf>
    <xf numFmtId="4" fontId="17" fillId="0" borderId="2" xfId="1" applyNumberFormat="1" applyFont="1" applyFill="1" applyBorder="1" applyAlignment="1">
      <alignment horizontal="center" vertical="center"/>
    </xf>
    <xf numFmtId="4" fontId="18" fillId="0" borderId="1" xfId="1" applyNumberFormat="1" applyFont="1" applyFill="1" applyBorder="1" applyAlignment="1">
      <alignment horizontal="center" vertical="center" wrapText="1"/>
    </xf>
    <xf numFmtId="4" fontId="18" fillId="2" borderId="1" xfId="1" applyNumberFormat="1" applyFont="1" applyFill="1" applyBorder="1" applyAlignment="1">
      <alignment horizontal="center" vertical="center"/>
    </xf>
    <xf numFmtId="4" fontId="6" fillId="11" borderId="5" xfId="1" applyNumberFormat="1" applyFont="1" applyFill="1" applyBorder="1" applyAlignment="1">
      <alignment horizontal="center" vertical="center"/>
    </xf>
    <xf numFmtId="4" fontId="7" fillId="0" borderId="0" xfId="0" applyNumberFormat="1" applyFont="1"/>
    <xf numFmtId="4" fontId="33" fillId="0" borderId="0" xfId="0" applyNumberFormat="1" applyFont="1" applyAlignment="1">
      <alignment horizontal="center" vertical="center"/>
    </xf>
    <xf numFmtId="4" fontId="34" fillId="0" borderId="0" xfId="0" applyNumberFormat="1" applyFont="1"/>
    <xf numFmtId="0" fontId="11" fillId="4" borderId="5" xfId="1" applyFont="1" applyFill="1" applyBorder="1" applyAlignment="1">
      <alignment horizontal="left" vertical="center" wrapText="1"/>
    </xf>
    <xf numFmtId="0" fontId="11" fillId="4" borderId="1" xfId="1" applyFont="1" applyFill="1" applyBorder="1" applyAlignment="1">
      <alignment vertical="center" wrapText="1"/>
    </xf>
    <xf numFmtId="0" fontId="9" fillId="4" borderId="1" xfId="1" applyNumberFormat="1" applyFont="1" applyFill="1" applyBorder="1" applyAlignment="1">
      <alignment horizontal="center" vertical="center"/>
    </xf>
    <xf numFmtId="0" fontId="9" fillId="4" borderId="1" xfId="1" applyFont="1" applyFill="1" applyBorder="1" applyAlignment="1">
      <alignment horizontal="center" vertical="center"/>
    </xf>
    <xf numFmtId="0" fontId="10" fillId="4" borderId="1" xfId="1" applyFont="1" applyFill="1" applyBorder="1" applyAlignment="1">
      <alignment horizontal="center" vertical="center" wrapText="1"/>
    </xf>
    <xf numFmtId="0" fontId="11" fillId="4" borderId="1" xfId="1" applyFont="1" applyFill="1" applyBorder="1" applyAlignment="1">
      <alignment horizontal="center" vertical="center" wrapText="1"/>
    </xf>
    <xf numFmtId="169" fontId="6" fillId="4" borderId="1" xfId="1" applyNumberFormat="1" applyFont="1" applyFill="1" applyBorder="1" applyAlignment="1">
      <alignment horizontal="center" vertical="center"/>
    </xf>
    <xf numFmtId="0" fontId="28" fillId="4" borderId="5" xfId="1" applyFont="1" applyFill="1" applyBorder="1" applyAlignment="1">
      <alignment horizontal="left" vertical="center" wrapText="1"/>
    </xf>
    <xf numFmtId="0" fontId="22" fillId="4" borderId="1" xfId="1" applyFont="1" applyFill="1" applyBorder="1" applyAlignment="1">
      <alignment horizontal="left" vertical="center" wrapText="1"/>
    </xf>
    <xf numFmtId="0" fontId="24" fillId="4" borderId="1" xfId="1" applyFont="1" applyFill="1" applyBorder="1" applyAlignment="1">
      <alignment horizontal="center" vertical="center" wrapText="1"/>
    </xf>
    <xf numFmtId="0" fontId="34" fillId="0" borderId="0" xfId="1" applyFont="1" applyFill="1"/>
    <xf numFmtId="0" fontId="10" fillId="8" borderId="5" xfId="1" applyFont="1" applyFill="1" applyBorder="1" applyAlignment="1">
      <alignment vertical="center" wrapText="1"/>
    </xf>
    <xf numFmtId="1" fontId="6" fillId="8" borderId="5" xfId="1" applyNumberFormat="1" applyFont="1" applyFill="1" applyBorder="1" applyAlignment="1">
      <alignment horizontal="center" vertical="center"/>
    </xf>
    <xf numFmtId="1" fontId="11" fillId="8" borderId="5" xfId="1" applyNumberFormat="1" applyFont="1" applyFill="1" applyBorder="1" applyAlignment="1">
      <alignment horizontal="center" vertical="center"/>
    </xf>
    <xf numFmtId="169" fontId="38" fillId="11" borderId="1" xfId="1" applyNumberFormat="1" applyFont="1" applyFill="1" applyBorder="1" applyAlignment="1">
      <alignment horizontal="center" vertical="center"/>
    </xf>
    <xf numFmtId="164" fontId="38" fillId="11" borderId="1" xfId="1" applyNumberFormat="1" applyFont="1" applyFill="1" applyBorder="1" applyAlignment="1">
      <alignment horizontal="center" vertical="center" wrapText="1"/>
    </xf>
    <xf numFmtId="0" fontId="38" fillId="11" borderId="1" xfId="1" applyFont="1" applyFill="1" applyBorder="1" applyAlignment="1">
      <alignment horizontal="center" vertical="center" wrapText="1"/>
    </xf>
    <xf numFmtId="0" fontId="39" fillId="0" borderId="0" xfId="0" applyFont="1"/>
    <xf numFmtId="165" fontId="38" fillId="11" borderId="1" xfId="1" applyNumberFormat="1" applyFont="1" applyFill="1" applyBorder="1" applyAlignment="1">
      <alignment horizontal="center" vertical="center"/>
    </xf>
    <xf numFmtId="169" fontId="38" fillId="11" borderId="1" xfId="1" applyNumberFormat="1" applyFont="1" applyFill="1" applyBorder="1" applyAlignment="1">
      <alignment horizontal="center" vertical="center" wrapText="1"/>
    </xf>
    <xf numFmtId="0" fontId="40" fillId="0" borderId="0" xfId="0" applyFont="1"/>
    <xf numFmtId="165" fontId="7" fillId="16" borderId="1" xfId="0" applyNumberFormat="1" applyFont="1" applyFill="1" applyBorder="1" applyAlignment="1">
      <alignment horizontal="center" vertical="center"/>
    </xf>
    <xf numFmtId="4" fontId="33" fillId="16" borderId="1" xfId="0" applyNumberFormat="1" applyFont="1" applyFill="1" applyBorder="1" applyAlignment="1">
      <alignment horizontal="center" vertical="center"/>
    </xf>
    <xf numFmtId="164" fontId="7" fillId="16" borderId="1" xfId="0" applyNumberFormat="1" applyFont="1" applyFill="1" applyBorder="1" applyAlignment="1">
      <alignment horizontal="center" vertical="center"/>
    </xf>
    <xf numFmtId="169" fontId="32" fillId="16" borderId="1" xfId="0" applyNumberFormat="1" applyFont="1" applyFill="1" applyBorder="1" applyAlignment="1">
      <alignment horizontal="center" vertical="center"/>
    </xf>
    <xf numFmtId="165" fontId="33" fillId="16" borderId="1" xfId="0" applyNumberFormat="1" applyFont="1" applyFill="1" applyBorder="1" applyAlignment="1">
      <alignment vertical="center"/>
    </xf>
    <xf numFmtId="164" fontId="30" fillId="16" borderId="1" xfId="0" applyNumberFormat="1" applyFont="1" applyFill="1" applyBorder="1" applyAlignment="1">
      <alignment horizontal="center" vertical="center"/>
    </xf>
    <xf numFmtId="4" fontId="6" fillId="16" borderId="1" xfId="1" applyNumberFormat="1" applyFont="1" applyFill="1" applyBorder="1" applyAlignment="1">
      <alignment horizontal="center" vertical="center"/>
    </xf>
    <xf numFmtId="4" fontId="36" fillId="16" borderId="1" xfId="0" applyNumberFormat="1" applyFont="1" applyFill="1" applyBorder="1" applyAlignment="1">
      <alignment horizontal="center" vertical="center"/>
    </xf>
    <xf numFmtId="0" fontId="36" fillId="16" borderId="1" xfId="0" applyFont="1" applyFill="1" applyBorder="1" applyAlignment="1">
      <alignment horizontal="center" vertical="center"/>
    </xf>
    <xf numFmtId="165" fontId="36" fillId="16" borderId="1" xfId="0" applyNumberFormat="1" applyFont="1" applyFill="1" applyBorder="1" applyAlignment="1">
      <alignment horizontal="center" vertical="center"/>
    </xf>
    <xf numFmtId="4" fontId="43" fillId="16" borderId="1" xfId="0" applyNumberFormat="1" applyFont="1" applyFill="1" applyBorder="1"/>
    <xf numFmtId="4" fontId="41" fillId="16" borderId="1" xfId="0" applyNumberFormat="1" applyFont="1" applyFill="1" applyBorder="1" applyAlignment="1">
      <alignment horizontal="center" vertical="center"/>
    </xf>
    <xf numFmtId="170" fontId="17" fillId="16" borderId="1" xfId="1" applyNumberFormat="1" applyFont="1" applyFill="1" applyBorder="1" applyAlignment="1">
      <alignment horizontal="center" vertical="center" wrapText="1"/>
    </xf>
    <xf numFmtId="0" fontId="16" fillId="11" borderId="2" xfId="1" applyFont="1" applyFill="1" applyBorder="1" applyAlignment="1">
      <alignment horizontal="center" vertical="center" wrapText="1"/>
    </xf>
    <xf numFmtId="4" fontId="6" fillId="0" borderId="0" xfId="1" applyNumberFormat="1" applyFont="1" applyFill="1" applyBorder="1" applyAlignment="1">
      <alignment horizontal="center" vertical="center" wrapText="1"/>
    </xf>
    <xf numFmtId="4" fontId="6" fillId="0" borderId="0" xfId="1" applyNumberFormat="1" applyFont="1" applyFill="1" applyBorder="1" applyAlignment="1">
      <alignment horizontal="center" vertical="center"/>
    </xf>
    <xf numFmtId="164" fontId="16" fillId="0" borderId="0" xfId="1" applyNumberFormat="1" applyFont="1" applyFill="1" applyBorder="1" applyAlignment="1">
      <alignment horizontal="center" vertical="center" wrapText="1"/>
    </xf>
    <xf numFmtId="0" fontId="16" fillId="0" borderId="0" xfId="1" applyFont="1" applyFill="1" applyBorder="1" applyAlignment="1">
      <alignment horizontal="center" vertical="center" wrapText="1"/>
    </xf>
    <xf numFmtId="0" fontId="7" fillId="0" borderId="0" xfId="0" applyFont="1" applyFill="1" applyBorder="1"/>
    <xf numFmtId="0" fontId="36" fillId="16" borderId="1" xfId="0" applyFont="1" applyFill="1" applyBorder="1" applyAlignment="1">
      <alignment horizontal="left" vertical="center" wrapText="1"/>
    </xf>
    <xf numFmtId="4" fontId="18" fillId="2" borderId="2" xfId="1" applyNumberFormat="1" applyFont="1" applyFill="1" applyBorder="1" applyAlignment="1">
      <alignment horizontal="center" vertical="center" wrapText="1"/>
    </xf>
    <xf numFmtId="165" fontId="17" fillId="2" borderId="1" xfId="1" applyNumberFormat="1" applyFont="1" applyFill="1" applyBorder="1" applyAlignment="1">
      <alignment horizontal="center" vertical="center"/>
    </xf>
    <xf numFmtId="165" fontId="18" fillId="2" borderId="1" xfId="1" applyNumberFormat="1" applyFont="1" applyFill="1" applyBorder="1" applyAlignment="1">
      <alignment horizontal="center" vertical="center"/>
    </xf>
    <xf numFmtId="165" fontId="18" fillId="0" borderId="1" xfId="1" applyNumberFormat="1" applyFont="1" applyFill="1" applyBorder="1" applyAlignment="1">
      <alignment horizontal="center" vertical="center"/>
    </xf>
    <xf numFmtId="165" fontId="18" fillId="2" borderId="1" xfId="1" applyNumberFormat="1" applyFont="1" applyFill="1" applyBorder="1" applyAlignment="1">
      <alignment horizontal="center" vertical="center" wrapText="1"/>
    </xf>
    <xf numFmtId="165" fontId="17" fillId="9" borderId="2" xfId="1" applyNumberFormat="1" applyFont="1" applyFill="1" applyBorder="1" applyAlignment="1">
      <alignment horizontal="center" vertical="center"/>
    </xf>
    <xf numFmtId="165" fontId="17" fillId="9" borderId="1" xfId="1" applyNumberFormat="1" applyFont="1" applyFill="1" applyBorder="1" applyAlignment="1">
      <alignment horizontal="center" vertical="center"/>
    </xf>
    <xf numFmtId="165" fontId="17" fillId="0" borderId="1" xfId="1" applyNumberFormat="1" applyFont="1" applyFill="1" applyBorder="1" applyAlignment="1">
      <alignment horizontal="center" vertical="center"/>
    </xf>
    <xf numFmtId="4" fontId="17" fillId="11" borderId="1" xfId="1" applyNumberFormat="1" applyFont="1" applyFill="1" applyBorder="1" applyAlignment="1">
      <alignment horizontal="center" vertical="center" wrapText="1"/>
    </xf>
    <xf numFmtId="165" fontId="17" fillId="0" borderId="5" xfId="1" applyNumberFormat="1" applyFont="1" applyFill="1" applyBorder="1" applyAlignment="1">
      <alignment horizontal="center" vertical="center"/>
    </xf>
    <xf numFmtId="169" fontId="17" fillId="4" borderId="1" xfId="1" applyNumberFormat="1" applyFont="1" applyFill="1" applyBorder="1" applyAlignment="1">
      <alignment horizontal="center" vertical="center"/>
    </xf>
    <xf numFmtId="4" fontId="17" fillId="2" borderId="1" xfId="1" applyNumberFormat="1" applyFont="1" applyFill="1" applyBorder="1" applyAlignment="1">
      <alignment horizontal="center" vertical="center"/>
    </xf>
    <xf numFmtId="4" fontId="18" fillId="2" borderId="5" xfId="1" applyNumberFormat="1" applyFont="1" applyFill="1" applyBorder="1" applyAlignment="1">
      <alignment horizontal="center" vertical="center"/>
    </xf>
    <xf numFmtId="165" fontId="18" fillId="2" borderId="5" xfId="1" applyNumberFormat="1" applyFont="1" applyFill="1" applyBorder="1" applyAlignment="1">
      <alignment horizontal="center" vertical="center"/>
    </xf>
    <xf numFmtId="165" fontId="18" fillId="0" borderId="5" xfId="1" applyNumberFormat="1" applyFont="1" applyFill="1" applyBorder="1" applyAlignment="1">
      <alignment horizontal="center" vertical="center"/>
    </xf>
    <xf numFmtId="0" fontId="18" fillId="0" borderId="1" xfId="0" applyFont="1" applyBorder="1"/>
    <xf numFmtId="4" fontId="45" fillId="11" borderId="1" xfId="1" applyNumberFormat="1" applyFont="1" applyFill="1" applyBorder="1" applyAlignment="1">
      <alignment horizontal="center" vertical="center" wrapText="1"/>
    </xf>
    <xf numFmtId="4" fontId="17" fillId="0" borderId="1" xfId="1" applyNumberFormat="1" applyFont="1" applyBorder="1" applyAlignment="1">
      <alignment horizontal="center" vertical="center"/>
    </xf>
    <xf numFmtId="2" fontId="17" fillId="9" borderId="1" xfId="1" applyNumberFormat="1" applyFont="1" applyFill="1" applyBorder="1" applyAlignment="1">
      <alignment horizontal="center" vertical="center" wrapText="1"/>
    </xf>
    <xf numFmtId="4" fontId="17" fillId="0" borderId="1" xfId="1" applyNumberFormat="1" applyFont="1" applyBorder="1" applyAlignment="1">
      <alignment horizontal="center" vertical="center" wrapText="1"/>
    </xf>
    <xf numFmtId="2" fontId="17" fillId="9" borderId="1" xfId="1" applyNumberFormat="1" applyFont="1" applyFill="1" applyBorder="1" applyAlignment="1">
      <alignment horizontal="center" vertical="center" wrapText="1"/>
    </xf>
    <xf numFmtId="4" fontId="17" fillId="2" borderId="2" xfId="1" applyNumberFormat="1" applyFont="1" applyFill="1" applyBorder="1" applyAlignment="1">
      <alignment horizontal="center" vertical="center" wrapText="1"/>
    </xf>
    <xf numFmtId="170" fontId="18" fillId="0" borderId="1" xfId="1" applyNumberFormat="1" applyFont="1" applyFill="1" applyBorder="1" applyAlignment="1">
      <alignment horizontal="center" vertical="center"/>
    </xf>
    <xf numFmtId="170" fontId="17" fillId="0" borderId="1" xfId="1" applyNumberFormat="1" applyFont="1" applyBorder="1" applyAlignment="1">
      <alignment horizontal="center" vertical="center" wrapText="1"/>
    </xf>
    <xf numFmtId="170" fontId="18" fillId="0" borderId="1" xfId="1" applyNumberFormat="1" applyFont="1" applyBorder="1" applyAlignment="1">
      <alignment horizontal="center" vertical="center"/>
    </xf>
    <xf numFmtId="170" fontId="17" fillId="5" borderId="1" xfId="1" applyNumberFormat="1" applyFont="1" applyFill="1" applyBorder="1" applyAlignment="1">
      <alignment horizontal="center" vertical="center" wrapText="1"/>
    </xf>
    <xf numFmtId="170" fontId="17" fillId="8" borderId="5" xfId="1" applyNumberFormat="1" applyFont="1" applyFill="1" applyBorder="1" applyAlignment="1">
      <alignment horizontal="center" vertical="center"/>
    </xf>
    <xf numFmtId="170" fontId="17" fillId="9" borderId="5" xfId="1" applyNumberFormat="1" applyFont="1" applyFill="1" applyBorder="1" applyAlignment="1">
      <alignment horizontal="center" vertical="center"/>
    </xf>
    <xf numFmtId="170" fontId="18" fillId="0" borderId="1" xfId="1" applyNumberFormat="1" applyFont="1" applyBorder="1" applyAlignment="1">
      <alignment horizontal="center" vertical="center" wrapText="1"/>
    </xf>
    <xf numFmtId="170" fontId="18" fillId="0" borderId="2" xfId="1" applyNumberFormat="1" applyFont="1" applyFill="1" applyBorder="1" applyAlignment="1">
      <alignment horizontal="center" vertical="center" wrapText="1"/>
    </xf>
    <xf numFmtId="170" fontId="18" fillId="0" borderId="2" xfId="1" applyNumberFormat="1" applyFont="1" applyFill="1" applyBorder="1" applyAlignment="1">
      <alignment horizontal="center" vertical="center"/>
    </xf>
    <xf numFmtId="170" fontId="17" fillId="9" borderId="1" xfId="1" applyNumberFormat="1" applyFont="1" applyFill="1" applyBorder="1" applyAlignment="1">
      <alignment horizontal="center" vertical="center" wrapText="1"/>
    </xf>
    <xf numFmtId="170" fontId="17" fillId="8" borderId="1" xfId="1" applyNumberFormat="1" applyFont="1" applyFill="1" applyBorder="1" applyAlignment="1">
      <alignment horizontal="center" vertical="center" wrapText="1"/>
    </xf>
    <xf numFmtId="170" fontId="17" fillId="0" borderId="1" xfId="1" applyNumberFormat="1" applyFont="1" applyFill="1" applyBorder="1" applyAlignment="1">
      <alignment horizontal="center" vertical="center" wrapText="1"/>
    </xf>
    <xf numFmtId="170" fontId="45" fillId="11" borderId="2" xfId="1" applyNumberFormat="1" applyFont="1" applyFill="1" applyBorder="1" applyAlignment="1">
      <alignment horizontal="center" vertical="center" wrapText="1"/>
    </xf>
    <xf numFmtId="2" fontId="17" fillId="9" borderId="1" xfId="1" applyNumberFormat="1" applyFont="1" applyFill="1" applyBorder="1" applyAlignment="1">
      <alignment horizontal="center" vertical="center" wrapText="1"/>
    </xf>
    <xf numFmtId="169" fontId="17" fillId="0" borderId="1" xfId="1" applyNumberFormat="1" applyFont="1" applyFill="1" applyBorder="1" applyAlignment="1">
      <alignment horizontal="center" vertical="center"/>
    </xf>
    <xf numFmtId="169" fontId="18" fillId="0" borderId="1" xfId="1" applyNumberFormat="1" applyFont="1" applyFill="1" applyBorder="1" applyAlignment="1">
      <alignment horizontal="center" vertical="center"/>
    </xf>
    <xf numFmtId="169" fontId="18" fillId="0" borderId="1" xfId="1" applyNumberFormat="1" applyFont="1" applyFill="1" applyBorder="1" applyAlignment="1">
      <alignment horizontal="center" vertical="center" wrapText="1"/>
    </xf>
    <xf numFmtId="169" fontId="17" fillId="0" borderId="1" xfId="1" applyNumberFormat="1" applyFont="1" applyBorder="1" applyAlignment="1">
      <alignment horizontal="center" vertical="center" wrapText="1"/>
    </xf>
    <xf numFmtId="169" fontId="18" fillId="0" borderId="1" xfId="1" applyNumberFormat="1" applyFont="1" applyBorder="1" applyAlignment="1">
      <alignment horizontal="center" vertical="center"/>
    </xf>
    <xf numFmtId="169" fontId="18" fillId="0" borderId="1" xfId="1" applyNumberFormat="1" applyFont="1" applyBorder="1" applyAlignment="1">
      <alignment horizontal="center" vertical="center" wrapText="1"/>
    </xf>
    <xf numFmtId="169" fontId="18" fillId="0" borderId="1" xfId="0" applyNumberFormat="1" applyFont="1" applyFill="1" applyBorder="1" applyAlignment="1">
      <alignment horizontal="center"/>
    </xf>
    <xf numFmtId="169" fontId="17" fillId="2" borderId="1" xfId="1" applyNumberFormat="1" applyFont="1" applyFill="1" applyBorder="1" applyAlignment="1">
      <alignment horizontal="center" vertical="center" wrapText="1"/>
    </xf>
    <xf numFmtId="169" fontId="18" fillId="2" borderId="1" xfId="1" applyNumberFormat="1" applyFont="1" applyFill="1" applyBorder="1" applyAlignment="1">
      <alignment horizontal="center" vertical="center" wrapText="1"/>
    </xf>
    <xf numFmtId="169" fontId="17" fillId="0" borderId="1" xfId="0" applyNumberFormat="1" applyFont="1" applyFill="1" applyBorder="1" applyAlignment="1">
      <alignment horizontal="center" vertical="center" wrapText="1"/>
    </xf>
    <xf numFmtId="169" fontId="18" fillId="0" borderId="1" xfId="0" applyNumberFormat="1" applyFont="1" applyFill="1" applyBorder="1" applyAlignment="1">
      <alignment horizontal="center" vertical="center" wrapText="1"/>
    </xf>
    <xf numFmtId="169" fontId="18" fillId="0" borderId="1" xfId="0" applyNumberFormat="1" applyFont="1" applyBorder="1" applyAlignment="1">
      <alignment horizontal="center" vertical="center"/>
    </xf>
    <xf numFmtId="169" fontId="17" fillId="0" borderId="1" xfId="1" applyNumberFormat="1" applyFont="1" applyFill="1" applyBorder="1" applyAlignment="1">
      <alignment horizontal="center" vertical="center" wrapText="1"/>
    </xf>
    <xf numFmtId="169" fontId="18" fillId="0" borderId="1" xfId="0" applyNumberFormat="1" applyFont="1" applyFill="1" applyBorder="1" applyAlignment="1">
      <alignment horizontal="center" vertical="center"/>
    </xf>
    <xf numFmtId="169" fontId="17" fillId="0" borderId="1" xfId="0" applyNumberFormat="1" applyFont="1" applyFill="1" applyBorder="1" applyAlignment="1">
      <alignment horizontal="center" vertical="center"/>
    </xf>
    <xf numFmtId="169" fontId="18" fillId="0" borderId="2" xfId="1" applyNumberFormat="1" applyFont="1" applyFill="1" applyBorder="1" applyAlignment="1">
      <alignment horizontal="center" vertical="center" wrapText="1"/>
    </xf>
    <xf numFmtId="169" fontId="45" fillId="11" borderId="1" xfId="1" applyNumberFormat="1" applyFont="1" applyFill="1" applyBorder="1" applyAlignment="1">
      <alignment horizontal="center" vertical="center" wrapText="1"/>
    </xf>
    <xf numFmtId="165" fontId="45" fillId="11" borderId="1" xfId="1" applyNumberFormat="1" applyFont="1" applyFill="1" applyBorder="1" applyAlignment="1">
      <alignment horizontal="center" vertical="center" wrapText="1"/>
    </xf>
    <xf numFmtId="165" fontId="45" fillId="11" borderId="1" xfId="1" applyNumberFormat="1" applyFont="1" applyFill="1" applyBorder="1" applyAlignment="1">
      <alignment horizontal="center" vertical="center"/>
    </xf>
    <xf numFmtId="2" fontId="17" fillId="9" borderId="1" xfId="1" applyNumberFormat="1" applyFont="1" applyFill="1" applyBorder="1" applyAlignment="1">
      <alignment horizontal="center" vertical="center"/>
    </xf>
    <xf numFmtId="2" fontId="18" fillId="9" borderId="1" xfId="1" applyNumberFormat="1" applyFont="1" applyFill="1" applyBorder="1" applyAlignment="1">
      <alignment horizontal="center" vertical="center"/>
    </xf>
    <xf numFmtId="2" fontId="17" fillId="0" borderId="1" xfId="1" applyNumberFormat="1" applyFont="1" applyBorder="1" applyAlignment="1">
      <alignment horizontal="center" vertical="center"/>
    </xf>
    <xf numFmtId="2" fontId="18" fillId="0" borderId="1" xfId="1" applyNumberFormat="1" applyFont="1" applyBorder="1" applyAlignment="1">
      <alignment horizontal="center" vertical="center"/>
    </xf>
    <xf numFmtId="2" fontId="17" fillId="0" borderId="1" xfId="1" applyNumberFormat="1" applyFont="1" applyBorder="1" applyAlignment="1">
      <alignment horizontal="center" vertical="center" wrapText="1"/>
    </xf>
    <xf numFmtId="2" fontId="18" fillId="0" borderId="1" xfId="1" applyNumberFormat="1" applyFont="1" applyBorder="1" applyAlignment="1">
      <alignment horizontal="center" vertical="center" wrapText="1"/>
    </xf>
    <xf numFmtId="2" fontId="17" fillId="0" borderId="1" xfId="1" applyNumberFormat="1" applyFont="1" applyFill="1" applyBorder="1" applyAlignment="1">
      <alignment horizontal="center" vertical="center"/>
    </xf>
    <xf numFmtId="2" fontId="18" fillId="0" borderId="1" xfId="1" applyNumberFormat="1" applyFont="1" applyFill="1" applyBorder="1" applyAlignment="1">
      <alignment horizontal="center" vertical="center"/>
    </xf>
    <xf numFmtId="2" fontId="17" fillId="11" borderId="1" xfId="1" applyNumberFormat="1" applyFont="1" applyFill="1" applyBorder="1" applyAlignment="1">
      <alignment horizontal="center" vertical="center" wrapText="1"/>
    </xf>
    <xf numFmtId="0" fontId="18" fillId="0" borderId="1" xfId="1" applyFont="1" applyBorder="1" applyAlignment="1">
      <alignment vertical="center"/>
    </xf>
    <xf numFmtId="4" fontId="17" fillId="0" borderId="5" xfId="1" applyNumberFormat="1" applyFont="1" applyFill="1" applyBorder="1" applyAlignment="1">
      <alignment horizontal="center" vertical="center"/>
    </xf>
    <xf numFmtId="0" fontId="18" fillId="0" borderId="5" xfId="1" applyFont="1" applyFill="1" applyBorder="1" applyAlignment="1">
      <alignment vertical="center"/>
    </xf>
    <xf numFmtId="164" fontId="17" fillId="9" borderId="1" xfId="1" applyNumberFormat="1" applyFont="1" applyFill="1" applyBorder="1" applyAlignment="1">
      <alignment horizontal="center" vertical="center"/>
    </xf>
    <xf numFmtId="164" fontId="18" fillId="9" borderId="1" xfId="1" applyNumberFormat="1" applyFont="1" applyFill="1" applyBorder="1" applyAlignment="1">
      <alignment horizontal="center" vertical="center"/>
    </xf>
    <xf numFmtId="0" fontId="18" fillId="0" borderId="1" xfId="1" applyFont="1" applyFill="1" applyBorder="1" applyAlignment="1">
      <alignment vertical="center"/>
    </xf>
    <xf numFmtId="0" fontId="17" fillId="0" borderId="1" xfId="1" applyFont="1" applyBorder="1" applyAlignment="1">
      <alignment horizontal="center" vertical="center"/>
    </xf>
    <xf numFmtId="164" fontId="17" fillId="0" borderId="1" xfId="1" applyNumberFormat="1" applyFont="1" applyFill="1" applyBorder="1" applyAlignment="1">
      <alignment horizontal="center" vertical="center"/>
    </xf>
    <xf numFmtId="4" fontId="17" fillId="0" borderId="5" xfId="1" applyNumberFormat="1" applyFont="1" applyFill="1" applyBorder="1" applyAlignment="1">
      <alignment horizontal="center" vertical="center" wrapText="1"/>
    </xf>
    <xf numFmtId="165" fontId="18" fillId="0" borderId="5" xfId="1" applyNumberFormat="1" applyFont="1" applyFill="1" applyBorder="1" applyAlignment="1">
      <alignment horizontal="center" vertical="center" wrapText="1"/>
    </xf>
    <xf numFmtId="0" fontId="17" fillId="0" borderId="1" xfId="1" applyFont="1" applyFill="1" applyBorder="1" applyAlignment="1">
      <alignment vertical="center"/>
    </xf>
    <xf numFmtId="165" fontId="17" fillId="0" borderId="2" xfId="1" applyNumberFormat="1" applyFont="1" applyFill="1" applyBorder="1" applyAlignment="1">
      <alignment horizontal="center" vertical="center"/>
    </xf>
    <xf numFmtId="164" fontId="17" fillId="9" borderId="2" xfId="1" applyNumberFormat="1" applyFont="1" applyFill="1" applyBorder="1" applyAlignment="1">
      <alignment horizontal="center" vertical="center"/>
    </xf>
    <xf numFmtId="164" fontId="18" fillId="9" borderId="2" xfId="1" applyNumberFormat="1" applyFont="1" applyFill="1" applyBorder="1" applyAlignment="1">
      <alignment horizontal="center" vertical="center"/>
    </xf>
    <xf numFmtId="164" fontId="17" fillId="0" borderId="1" xfId="1" applyNumberFormat="1" applyFont="1" applyBorder="1" applyAlignment="1">
      <alignment horizontal="center" vertical="center"/>
    </xf>
    <xf numFmtId="0" fontId="17" fillId="0" borderId="1" xfId="1" applyFont="1" applyBorder="1" applyAlignment="1">
      <alignment horizontal="center" vertical="center" wrapText="1"/>
    </xf>
    <xf numFmtId="165" fontId="17" fillId="11" borderId="1" xfId="1" applyNumberFormat="1" applyFont="1" applyFill="1" applyBorder="1" applyAlignment="1">
      <alignment horizontal="center" vertical="center" wrapText="1"/>
    </xf>
    <xf numFmtId="165" fontId="17" fillId="11" borderId="1" xfId="1" applyNumberFormat="1" applyFont="1" applyFill="1" applyBorder="1" applyAlignment="1">
      <alignment horizontal="center" vertical="center"/>
    </xf>
    <xf numFmtId="4" fontId="17" fillId="2" borderId="1" xfId="1" applyNumberFormat="1" applyFont="1" applyFill="1" applyBorder="1" applyAlignment="1">
      <alignment horizontal="center" vertical="center" wrapText="1"/>
    </xf>
    <xf numFmtId="2" fontId="18" fillId="2" borderId="1" xfId="1" applyNumberFormat="1" applyFont="1" applyFill="1" applyBorder="1" applyAlignment="1">
      <alignment horizontal="center" vertical="center"/>
    </xf>
    <xf numFmtId="4" fontId="18" fillId="2" borderId="1" xfId="1"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xf>
    <xf numFmtId="2" fontId="18" fillId="0" borderId="1" xfId="0" applyNumberFormat="1" applyFont="1" applyFill="1" applyBorder="1" applyAlignment="1">
      <alignment horizontal="center" vertical="center"/>
    </xf>
    <xf numFmtId="4" fontId="17" fillId="4" borderId="1" xfId="1" applyNumberFormat="1" applyFont="1" applyFill="1" applyBorder="1" applyAlignment="1">
      <alignment horizontal="center" vertical="center" wrapText="1"/>
    </xf>
    <xf numFmtId="4" fontId="17" fillId="15" borderId="15" xfId="0" applyNumberFormat="1" applyFont="1" applyFill="1" applyBorder="1" applyAlignment="1">
      <alignment horizontal="center" vertical="center"/>
    </xf>
    <xf numFmtId="4" fontId="18" fillId="15" borderId="5" xfId="0" applyNumberFormat="1" applyFont="1" applyFill="1" applyBorder="1" applyAlignment="1">
      <alignment horizontal="center" vertical="center"/>
    </xf>
    <xf numFmtId="4" fontId="18" fillId="15" borderId="15" xfId="0" applyNumberFormat="1" applyFont="1" applyFill="1" applyBorder="1" applyAlignment="1">
      <alignment horizontal="center" vertical="center"/>
    </xf>
    <xf numFmtId="4" fontId="18" fillId="15" borderId="9" xfId="0" applyNumberFormat="1" applyFont="1" applyFill="1" applyBorder="1" applyAlignment="1">
      <alignment horizontal="center" vertical="center"/>
    </xf>
    <xf numFmtId="4" fontId="17" fillId="14" borderId="15" xfId="0" applyNumberFormat="1" applyFont="1" applyFill="1" applyBorder="1" applyAlignment="1">
      <alignment horizontal="center" vertical="center"/>
    </xf>
    <xf numFmtId="4" fontId="18" fillId="14" borderId="15" xfId="0" applyNumberFormat="1" applyFont="1" applyFill="1" applyBorder="1" applyAlignment="1">
      <alignment horizontal="center" vertical="center"/>
    </xf>
    <xf numFmtId="165" fontId="17" fillId="4" borderId="1" xfId="1" applyNumberFormat="1" applyFont="1" applyFill="1" applyBorder="1" applyAlignment="1">
      <alignment horizontal="center" vertical="center"/>
    </xf>
    <xf numFmtId="170" fontId="17" fillId="5" borderId="5" xfId="1" applyNumberFormat="1" applyFont="1" applyFill="1" applyBorder="1" applyAlignment="1">
      <alignment horizontal="center" vertical="center"/>
    </xf>
    <xf numFmtId="170" fontId="17" fillId="4" borderId="1" xfId="1" applyNumberFormat="1" applyFont="1" applyFill="1" applyBorder="1" applyAlignment="1">
      <alignment horizontal="center" vertical="center" wrapText="1"/>
    </xf>
    <xf numFmtId="170" fontId="18" fillId="4" borderId="1" xfId="1" applyNumberFormat="1" applyFont="1" applyFill="1" applyBorder="1" applyAlignment="1">
      <alignment horizontal="center" vertical="center" wrapText="1"/>
    </xf>
    <xf numFmtId="170" fontId="18" fillId="2" borderId="1" xfId="1" applyNumberFormat="1" applyFont="1" applyFill="1" applyBorder="1" applyAlignment="1">
      <alignment horizontal="center" vertical="center" wrapText="1"/>
    </xf>
    <xf numFmtId="170" fontId="17" fillId="6" borderId="1" xfId="1" applyNumberFormat="1" applyFont="1" applyFill="1" applyBorder="1" applyAlignment="1">
      <alignment horizontal="center" vertical="center" wrapText="1"/>
    </xf>
    <xf numFmtId="170" fontId="18" fillId="6" borderId="1" xfId="1" applyNumberFormat="1" applyFont="1" applyFill="1" applyBorder="1" applyAlignment="1">
      <alignment horizontal="center" vertical="center" wrapText="1"/>
    </xf>
    <xf numFmtId="170" fontId="17" fillId="0" borderId="5" xfId="1" applyNumberFormat="1" applyFont="1" applyFill="1" applyBorder="1" applyAlignment="1">
      <alignment horizontal="center" vertical="center"/>
    </xf>
    <xf numFmtId="170" fontId="18" fillId="0" borderId="5" xfId="1" applyNumberFormat="1" applyFont="1" applyFill="1" applyBorder="1" applyAlignment="1">
      <alignment horizontal="center" vertical="center"/>
    </xf>
    <xf numFmtId="170" fontId="17" fillId="6" borderId="2" xfId="1" applyNumberFormat="1" applyFont="1" applyFill="1" applyBorder="1" applyAlignment="1">
      <alignment horizontal="center" vertical="center" wrapText="1"/>
    </xf>
    <xf numFmtId="170" fontId="18" fillId="6" borderId="2" xfId="1" applyNumberFormat="1" applyFont="1" applyFill="1" applyBorder="1" applyAlignment="1">
      <alignment horizontal="center" vertical="center" wrapText="1"/>
    </xf>
    <xf numFmtId="170" fontId="18" fillId="0" borderId="6" xfId="1" applyNumberFormat="1" applyFont="1" applyFill="1" applyBorder="1" applyAlignment="1">
      <alignment horizontal="center" vertical="center"/>
    </xf>
    <xf numFmtId="170" fontId="17" fillId="0" borderId="6" xfId="1" applyNumberFormat="1" applyFont="1" applyFill="1" applyBorder="1" applyAlignment="1">
      <alignment horizontal="center" vertical="center"/>
    </xf>
    <xf numFmtId="170" fontId="45" fillId="11" borderId="1" xfId="1" applyNumberFormat="1" applyFont="1" applyFill="1" applyBorder="1" applyAlignment="1">
      <alignment horizontal="center" vertical="center"/>
    </xf>
    <xf numFmtId="170" fontId="17" fillId="10" borderId="5" xfId="1" applyNumberFormat="1" applyFont="1" applyFill="1" applyBorder="1" applyAlignment="1">
      <alignment horizontal="center" vertical="center"/>
    </xf>
    <xf numFmtId="170" fontId="18" fillId="10" borderId="5" xfId="1" applyNumberFormat="1" applyFont="1" applyFill="1" applyBorder="1" applyAlignment="1">
      <alignment horizontal="center" vertical="center"/>
    </xf>
    <xf numFmtId="170" fontId="18" fillId="0" borderId="1" xfId="1" applyNumberFormat="1" applyFont="1" applyFill="1" applyBorder="1" applyAlignment="1">
      <alignment horizontal="center" vertical="center" wrapText="1"/>
    </xf>
    <xf numFmtId="170" fontId="17" fillId="10" borderId="6" xfId="1" applyNumberFormat="1" applyFont="1" applyFill="1" applyBorder="1" applyAlignment="1">
      <alignment horizontal="center" vertical="center"/>
    </xf>
    <xf numFmtId="170" fontId="18" fillId="10" borderId="6" xfId="1" applyNumberFormat="1" applyFont="1" applyFill="1" applyBorder="1" applyAlignment="1">
      <alignment horizontal="center" vertical="center"/>
    </xf>
    <xf numFmtId="164" fontId="45" fillId="11" borderId="1" xfId="1" applyNumberFormat="1" applyFont="1" applyFill="1" applyBorder="1" applyAlignment="1">
      <alignment horizontal="center" vertical="center"/>
    </xf>
    <xf numFmtId="171" fontId="45" fillId="11" borderId="1" xfId="1" applyNumberFormat="1" applyFont="1" applyFill="1" applyBorder="1" applyAlignment="1">
      <alignment horizontal="center" vertical="center"/>
    </xf>
    <xf numFmtId="2" fontId="17" fillId="2" borderId="1" xfId="1" applyNumberFormat="1" applyFont="1" applyFill="1" applyBorder="1" applyAlignment="1">
      <alignment horizontal="center" vertical="center" wrapText="1"/>
    </xf>
    <xf numFmtId="2" fontId="17" fillId="0" borderId="1" xfId="1" applyNumberFormat="1" applyFont="1" applyFill="1" applyBorder="1" applyAlignment="1">
      <alignment horizontal="center" vertical="center" wrapText="1"/>
    </xf>
    <xf numFmtId="2" fontId="18" fillId="2" borderId="1" xfId="1" applyNumberFormat="1" applyFont="1" applyFill="1" applyBorder="1" applyAlignment="1">
      <alignment horizontal="center" vertical="center" wrapText="1"/>
    </xf>
    <xf numFmtId="165" fontId="17" fillId="0" borderId="1" xfId="1" applyNumberFormat="1" applyFont="1" applyFill="1" applyBorder="1" applyAlignment="1">
      <alignment horizontal="center" vertical="center" wrapText="1"/>
    </xf>
    <xf numFmtId="2" fontId="18" fillId="0" borderId="1" xfId="1" applyNumberFormat="1" applyFont="1" applyFill="1" applyBorder="1" applyAlignment="1">
      <alignment horizontal="center" vertical="center" wrapText="1"/>
    </xf>
    <xf numFmtId="4" fontId="17" fillId="0" borderId="1" xfId="1" applyNumberFormat="1" applyFont="1" applyFill="1" applyBorder="1" applyAlignment="1">
      <alignment horizontal="center" vertical="center" wrapText="1"/>
    </xf>
    <xf numFmtId="4" fontId="17" fillId="2" borderId="2" xfId="1" applyNumberFormat="1" applyFont="1" applyFill="1" applyBorder="1" applyAlignment="1">
      <alignment horizontal="center" vertical="center" wrapText="1"/>
    </xf>
    <xf numFmtId="4" fontId="44" fillId="0" borderId="1" xfId="1" applyNumberFormat="1" applyFont="1" applyFill="1" applyBorder="1" applyAlignment="1">
      <alignment horizontal="center" vertical="center" wrapText="1"/>
    </xf>
    <xf numFmtId="165" fontId="17" fillId="0" borderId="2" xfId="1" applyNumberFormat="1" applyFont="1" applyFill="1" applyBorder="1" applyAlignment="1">
      <alignment horizontal="center" vertical="center" wrapText="1"/>
    </xf>
    <xf numFmtId="165" fontId="17" fillId="2" borderId="1" xfId="1" applyNumberFormat="1" applyFont="1" applyFill="1" applyBorder="1" applyAlignment="1">
      <alignment horizontal="center" vertical="center" wrapText="1"/>
    </xf>
    <xf numFmtId="2" fontId="18" fillId="0" borderId="2" xfId="1" applyNumberFormat="1" applyFont="1" applyBorder="1" applyAlignment="1">
      <alignment horizontal="center" vertical="center" wrapText="1"/>
    </xf>
    <xf numFmtId="4" fontId="17" fillId="11" borderId="1" xfId="1" applyNumberFormat="1" applyFont="1" applyFill="1" applyBorder="1" applyAlignment="1">
      <alignment horizontal="center" vertical="center"/>
    </xf>
    <xf numFmtId="164" fontId="18" fillId="0" borderId="1" xfId="1" applyNumberFormat="1" applyFont="1" applyFill="1" applyBorder="1" applyAlignment="1">
      <alignment horizontal="center" vertical="center"/>
    </xf>
    <xf numFmtId="170" fontId="17" fillId="4" borderId="1" xfId="1" applyNumberFormat="1" applyFont="1" applyFill="1" applyBorder="1" applyAlignment="1">
      <alignment horizontal="center" vertical="center"/>
    </xf>
    <xf numFmtId="169" fontId="45" fillId="11" borderId="1" xfId="1" applyNumberFormat="1" applyFont="1" applyFill="1" applyBorder="1" applyAlignment="1">
      <alignment horizontal="center" vertical="center"/>
    </xf>
    <xf numFmtId="165" fontId="18" fillId="0" borderId="1" xfId="1" applyNumberFormat="1" applyFont="1" applyFill="1" applyBorder="1" applyAlignment="1">
      <alignment horizontal="center" vertical="center" wrapText="1"/>
    </xf>
    <xf numFmtId="165" fontId="17" fillId="9" borderId="1" xfId="1" applyNumberFormat="1" applyFont="1" applyFill="1" applyBorder="1" applyAlignment="1">
      <alignment horizontal="center" vertical="center" wrapText="1"/>
    </xf>
    <xf numFmtId="165" fontId="18" fillId="0" borderId="2" xfId="1" applyNumberFormat="1" applyFont="1" applyFill="1" applyBorder="1" applyAlignment="1">
      <alignment horizontal="center" vertical="center" wrapText="1"/>
    </xf>
    <xf numFmtId="165" fontId="18" fillId="0" borderId="2" xfId="1" applyNumberFormat="1" applyFont="1" applyFill="1" applyBorder="1" applyAlignment="1">
      <alignment horizontal="center" vertical="center"/>
    </xf>
    <xf numFmtId="4" fontId="17" fillId="8" borderId="1" xfId="1" applyNumberFormat="1" applyFont="1" applyFill="1" applyBorder="1" applyAlignment="1">
      <alignment horizontal="center" vertical="center" wrapText="1"/>
    </xf>
    <xf numFmtId="165" fontId="17" fillId="8" borderId="1" xfId="1" applyNumberFormat="1" applyFont="1" applyFill="1" applyBorder="1" applyAlignment="1">
      <alignment horizontal="center" vertical="center" wrapText="1"/>
    </xf>
    <xf numFmtId="2" fontId="17" fillId="9" borderId="1" xfId="1" applyNumberFormat="1" applyFont="1" applyFill="1" applyBorder="1" applyAlignment="1">
      <alignment horizontal="center" vertical="center" wrapText="1"/>
    </xf>
    <xf numFmtId="4" fontId="17" fillId="9" borderId="1" xfId="1" applyNumberFormat="1" applyFont="1" applyFill="1" applyBorder="1" applyAlignment="1">
      <alignment horizontal="center" vertical="center" wrapText="1"/>
    </xf>
    <xf numFmtId="165" fontId="18" fillId="13" borderId="1" xfId="1" applyNumberFormat="1" applyFont="1" applyFill="1" applyBorder="1" applyAlignment="1">
      <alignment horizontal="center" vertical="center" wrapText="1"/>
    </xf>
    <xf numFmtId="165" fontId="18" fillId="13" borderId="1" xfId="1" applyNumberFormat="1" applyFont="1" applyFill="1" applyBorder="1" applyAlignment="1">
      <alignment horizontal="center" vertical="center"/>
    </xf>
    <xf numFmtId="4" fontId="17" fillId="5" borderId="5" xfId="1" applyNumberFormat="1" applyFont="1" applyFill="1" applyBorder="1" applyAlignment="1">
      <alignment horizontal="center" vertical="center" wrapText="1"/>
    </xf>
    <xf numFmtId="4" fontId="17" fillId="5" borderId="1" xfId="1" applyNumberFormat="1" applyFont="1" applyFill="1" applyBorder="1" applyAlignment="1">
      <alignment horizontal="center" vertical="center" wrapText="1"/>
    </xf>
    <xf numFmtId="4" fontId="17" fillId="8" borderId="1" xfId="1" applyNumberFormat="1" applyFont="1" applyFill="1" applyBorder="1" applyAlignment="1">
      <alignment horizontal="center" vertical="center" wrapText="1"/>
    </xf>
    <xf numFmtId="4" fontId="17" fillId="5" borderId="5" xfId="1" applyNumberFormat="1" applyFont="1" applyFill="1" applyBorder="1" applyAlignment="1">
      <alignment horizontal="center" vertical="center"/>
    </xf>
    <xf numFmtId="0" fontId="17" fillId="5" borderId="5" xfId="1" applyFont="1" applyFill="1" applyBorder="1" applyAlignment="1">
      <alignment horizontal="center" vertical="center" wrapText="1"/>
    </xf>
    <xf numFmtId="0" fontId="17" fillId="5" borderId="5" xfId="1" applyFont="1" applyFill="1" applyBorder="1" applyAlignment="1">
      <alignment horizontal="center" vertical="center"/>
    </xf>
    <xf numFmtId="4" fontId="17" fillId="2" borderId="2" xfId="1" applyNumberFormat="1" applyFont="1" applyFill="1" applyBorder="1" applyAlignment="1">
      <alignment horizontal="center" vertical="center" wrapText="1"/>
    </xf>
    <xf numFmtId="2" fontId="17" fillId="0" borderId="2" xfId="1" applyNumberFormat="1" applyFont="1" applyBorder="1" applyAlignment="1">
      <alignment horizontal="center" vertical="center" wrapText="1"/>
    </xf>
    <xf numFmtId="2" fontId="17" fillId="4" borderId="1" xfId="1" applyNumberFormat="1" applyFont="1" applyFill="1" applyBorder="1" applyAlignment="1">
      <alignment horizontal="center" vertical="center" wrapText="1"/>
    </xf>
    <xf numFmtId="4" fontId="17" fillId="4" borderId="1" xfId="1" applyNumberFormat="1" applyFont="1" applyFill="1" applyBorder="1" applyAlignment="1">
      <alignment horizontal="center" vertical="center"/>
    </xf>
    <xf numFmtId="2" fontId="17" fillId="9"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2" fontId="18" fillId="2" borderId="1" xfId="0" applyNumberFormat="1" applyFont="1" applyFill="1" applyBorder="1" applyAlignment="1">
      <alignment horizontal="center" vertical="center" wrapText="1"/>
    </xf>
    <xf numFmtId="4" fontId="17" fillId="9"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4" fontId="18" fillId="0" borderId="2" xfId="0" applyNumberFormat="1" applyFont="1" applyFill="1" applyBorder="1" applyAlignment="1">
      <alignment horizontal="center" vertical="center"/>
    </xf>
    <xf numFmtId="170" fontId="17" fillId="9" borderId="1" xfId="1" applyNumberFormat="1" applyFont="1" applyFill="1" applyBorder="1" applyAlignment="1">
      <alignment horizontal="center" vertical="center" wrapText="1"/>
    </xf>
    <xf numFmtId="4" fontId="18" fillId="2" borderId="2" xfId="0" applyNumberFormat="1" applyFont="1" applyFill="1" applyBorder="1" applyAlignment="1">
      <alignment horizontal="center" vertical="center" wrapText="1"/>
    </xf>
    <xf numFmtId="4" fontId="18" fillId="2" borderId="2" xfId="1" applyNumberFormat="1" applyFont="1" applyFill="1" applyBorder="1" applyAlignment="1">
      <alignment horizontal="center" vertical="center"/>
    </xf>
    <xf numFmtId="4" fontId="18" fillId="0" borderId="2" xfId="1" applyNumberFormat="1" applyFont="1" applyFill="1" applyBorder="1" applyAlignment="1">
      <alignment horizontal="center" vertical="center" wrapText="1"/>
    </xf>
    <xf numFmtId="164" fontId="18" fillId="0" borderId="5" xfId="1" applyNumberFormat="1" applyFont="1" applyFill="1" applyBorder="1" applyAlignment="1">
      <alignment horizontal="center" vertical="center" wrapText="1"/>
    </xf>
    <xf numFmtId="164" fontId="24" fillId="0" borderId="1" xfId="1" applyNumberFormat="1" applyFont="1" applyFill="1" applyBorder="1" applyAlignment="1">
      <alignment horizontal="center" vertical="center"/>
    </xf>
    <xf numFmtId="164" fontId="18" fillId="0" borderId="1" xfId="1" applyNumberFormat="1" applyFont="1" applyFill="1" applyBorder="1" applyAlignment="1">
      <alignment horizontal="center" vertical="center" wrapText="1"/>
    </xf>
    <xf numFmtId="164" fontId="17" fillId="0" borderId="5" xfId="1" applyNumberFormat="1" applyFont="1" applyFill="1" applyBorder="1" applyAlignment="1">
      <alignment horizontal="center" vertical="center" wrapText="1"/>
    </xf>
    <xf numFmtId="2" fontId="18" fillId="0" borderId="2" xfId="1" applyNumberFormat="1" applyFont="1" applyFill="1" applyBorder="1" applyAlignment="1">
      <alignment horizontal="center" vertical="center" wrapText="1"/>
    </xf>
    <xf numFmtId="164" fontId="18" fillId="0" borderId="2" xfId="1" applyNumberFormat="1" applyFont="1" applyFill="1" applyBorder="1" applyAlignment="1">
      <alignment horizontal="center" vertical="center" wrapText="1"/>
    </xf>
    <xf numFmtId="164" fontId="24" fillId="0" borderId="1" xfId="0" applyNumberFormat="1" applyFont="1" applyFill="1" applyBorder="1" applyAlignment="1">
      <alignment horizontal="center" vertical="center"/>
    </xf>
    <xf numFmtId="173" fontId="7" fillId="16" borderId="1" xfId="0" applyNumberFormat="1" applyFont="1" applyFill="1" applyBorder="1" applyAlignment="1">
      <alignment horizontal="center" vertical="center"/>
    </xf>
    <xf numFmtId="173" fontId="33" fillId="16" borderId="1" xfId="0" applyNumberFormat="1" applyFont="1" applyFill="1" applyBorder="1" applyAlignment="1">
      <alignment horizontal="center" vertical="center"/>
    </xf>
    <xf numFmtId="0" fontId="39" fillId="0" borderId="0" xfId="0" applyFont="1" applyFill="1"/>
    <xf numFmtId="0" fontId="40" fillId="0" borderId="0" xfId="0" applyFont="1" applyFill="1"/>
    <xf numFmtId="170" fontId="7" fillId="0" borderId="0" xfId="0" applyNumberFormat="1" applyFont="1" applyFill="1"/>
    <xf numFmtId="0" fontId="36" fillId="0" borderId="0" xfId="0" applyFont="1" applyFill="1"/>
    <xf numFmtId="0" fontId="34" fillId="0" borderId="0" xfId="0" applyFont="1" applyFill="1"/>
    <xf numFmtId="170" fontId="38" fillId="11" borderId="1" xfId="1" applyNumberFormat="1" applyFont="1" applyFill="1" applyBorder="1" applyAlignment="1">
      <alignment horizontal="center" vertical="center"/>
    </xf>
    <xf numFmtId="4" fontId="45" fillId="11" borderId="1" xfId="1" applyNumberFormat="1" applyFont="1" applyFill="1" applyBorder="1" applyAlignment="1">
      <alignment horizontal="center" vertical="center"/>
    </xf>
    <xf numFmtId="0" fontId="6" fillId="16" borderId="1" xfId="1" applyFont="1" applyFill="1" applyBorder="1" applyAlignment="1">
      <alignment horizontal="center" vertical="center" wrapText="1"/>
    </xf>
    <xf numFmtId="4" fontId="6" fillId="16" borderId="1" xfId="1" applyNumberFormat="1" applyFont="1" applyFill="1" applyBorder="1" applyAlignment="1">
      <alignment horizontal="center" vertical="center" wrapText="1"/>
    </xf>
    <xf numFmtId="0" fontId="6" fillId="9" borderId="2" xfId="1" applyFont="1" applyFill="1" applyBorder="1" applyAlignment="1">
      <alignment horizontal="center" vertical="center" wrapText="1"/>
    </xf>
    <xf numFmtId="164" fontId="18" fillId="9" borderId="2" xfId="1" applyNumberFormat="1" applyFont="1" applyFill="1" applyBorder="1" applyAlignment="1">
      <alignment horizontal="center" vertical="center" wrapText="1"/>
    </xf>
    <xf numFmtId="4" fontId="6" fillId="9" borderId="2" xfId="1" applyNumberFormat="1" applyFont="1" applyFill="1" applyBorder="1" applyAlignment="1">
      <alignment horizontal="center" vertical="center"/>
    </xf>
    <xf numFmtId="0" fontId="6" fillId="9" borderId="2" xfId="1" applyFont="1" applyFill="1" applyBorder="1" applyAlignment="1">
      <alignment horizontal="left" vertical="center" wrapText="1"/>
    </xf>
    <xf numFmtId="2" fontId="17" fillId="9" borderId="1" xfId="1" applyNumberFormat="1" applyFont="1" applyFill="1" applyBorder="1" applyAlignment="1">
      <alignment horizontal="center" vertical="center"/>
    </xf>
    <xf numFmtId="0" fontId="17" fillId="9" borderId="1" xfId="1" applyFont="1" applyFill="1" applyBorder="1" applyAlignment="1">
      <alignment horizontal="left" vertical="center" wrapText="1"/>
    </xf>
    <xf numFmtId="0" fontId="11" fillId="9" borderId="2" xfId="1" applyFont="1" applyFill="1" applyBorder="1" applyAlignment="1">
      <alignment horizontal="center" vertical="center" wrapText="1"/>
    </xf>
    <xf numFmtId="0" fontId="6" fillId="9" borderId="1" xfId="1" applyFont="1" applyFill="1" applyBorder="1" applyAlignment="1">
      <alignment horizontal="center" vertical="center"/>
    </xf>
    <xf numFmtId="0" fontId="4" fillId="0" borderId="2"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9" borderId="2" xfId="1" applyFont="1" applyFill="1" applyBorder="1" applyAlignment="1">
      <alignment horizontal="center" vertical="center" wrapText="1"/>
    </xf>
    <xf numFmtId="0" fontId="11" fillId="9" borderId="2" xfId="1" applyFont="1" applyFill="1" applyBorder="1" applyAlignment="1">
      <alignment horizontal="left" vertical="center" wrapText="1"/>
    </xf>
    <xf numFmtId="164" fontId="17" fillId="9" borderId="1" xfId="1" applyNumberFormat="1" applyFont="1" applyFill="1" applyBorder="1" applyAlignment="1">
      <alignment horizontal="center" vertical="center" wrapText="1"/>
    </xf>
    <xf numFmtId="165" fontId="4" fillId="2" borderId="1" xfId="1" applyNumberFormat="1" applyFont="1" applyFill="1" applyBorder="1" applyAlignment="1">
      <alignment horizontal="center" vertical="center"/>
    </xf>
    <xf numFmtId="0" fontId="18" fillId="2" borderId="1" xfId="1" applyFont="1" applyFill="1" applyBorder="1" applyAlignment="1">
      <alignment horizontal="center" vertical="center" wrapText="1"/>
    </xf>
    <xf numFmtId="0" fontId="9" fillId="0" borderId="0" xfId="0" applyFont="1" applyFill="1" applyAlignment="1">
      <alignment horizontal="left" vertical="center" wrapText="1"/>
    </xf>
    <xf numFmtId="4" fontId="17" fillId="0" borderId="2" xfId="1" applyNumberFormat="1" applyFont="1" applyFill="1" applyBorder="1" applyAlignment="1">
      <alignment horizontal="center" vertical="center" wrapText="1"/>
    </xf>
    <xf numFmtId="2" fontId="17" fillId="0" borderId="2" xfId="1" applyNumberFormat="1" applyFont="1" applyFill="1" applyBorder="1" applyAlignment="1">
      <alignment horizontal="center" vertical="center" wrapText="1"/>
    </xf>
    <xf numFmtId="164" fontId="26" fillId="8" borderId="1" xfId="1" applyNumberFormat="1" applyFont="1" applyFill="1" applyBorder="1" applyAlignment="1">
      <alignment horizontal="center" vertical="center"/>
    </xf>
    <xf numFmtId="164" fontId="13" fillId="2" borderId="1" xfId="1" applyNumberFormat="1" applyFont="1" applyFill="1" applyBorder="1" applyAlignment="1">
      <alignment horizontal="center" vertical="center"/>
    </xf>
    <xf numFmtId="0" fontId="13" fillId="2" borderId="2" xfId="1" applyFont="1" applyFill="1" applyBorder="1" applyAlignment="1">
      <alignment horizontal="center" vertical="center"/>
    </xf>
    <xf numFmtId="4" fontId="18" fillId="0" borderId="5" xfId="1" applyNumberFormat="1" applyFont="1" applyFill="1" applyBorder="1" applyAlignment="1">
      <alignment horizontal="center" vertical="center" wrapText="1"/>
    </xf>
    <xf numFmtId="4" fontId="18" fillId="0" borderId="5" xfId="1" applyNumberFormat="1" applyFont="1" applyFill="1" applyBorder="1" applyAlignment="1">
      <alignment horizontal="center" vertical="center"/>
    </xf>
    <xf numFmtId="0" fontId="18" fillId="0" borderId="2" xfId="1" applyFont="1" applyFill="1" applyBorder="1" applyAlignment="1">
      <alignment horizontal="center" vertical="center" wrapText="1"/>
    </xf>
    <xf numFmtId="0" fontId="18" fillId="0" borderId="6" xfId="1" applyFont="1" applyFill="1" applyBorder="1" applyAlignment="1">
      <alignment horizontal="center" vertical="center" wrapText="1"/>
    </xf>
    <xf numFmtId="0" fontId="11" fillId="5" borderId="1" xfId="0" applyFont="1" applyFill="1" applyBorder="1" applyAlignment="1">
      <alignment vertical="center"/>
    </xf>
    <xf numFmtId="0" fontId="11" fillId="5" borderId="1" xfId="0" applyFont="1" applyFill="1" applyBorder="1" applyAlignment="1">
      <alignment horizontal="center" vertical="center" wrapText="1"/>
    </xf>
    <xf numFmtId="0" fontId="16" fillId="9" borderId="1" xfId="1" applyFont="1" applyFill="1" applyBorder="1" applyAlignment="1">
      <alignment horizontal="center" vertical="center" wrapText="1"/>
    </xf>
    <xf numFmtId="0" fontId="9" fillId="0" borderId="1" xfId="1" applyFont="1" applyFill="1" applyBorder="1" applyAlignment="1">
      <alignment vertical="center"/>
    </xf>
    <xf numFmtId="0" fontId="4" fillId="17" borderId="1"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9" borderId="6" xfId="1" applyFont="1" applyFill="1" applyBorder="1" applyAlignment="1">
      <alignment vertical="center" wrapText="1"/>
    </xf>
    <xf numFmtId="0" fontId="6" fillId="9" borderId="5" xfId="1" applyFont="1" applyFill="1" applyBorder="1" applyAlignment="1">
      <alignment vertical="center" wrapText="1"/>
    </xf>
    <xf numFmtId="0" fontId="9" fillId="0" borderId="1" xfId="0" applyFont="1" applyBorder="1" applyAlignment="1">
      <alignment horizontal="justify" vertical="center"/>
    </xf>
    <xf numFmtId="0" fontId="9" fillId="0" borderId="1" xfId="1"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xf>
    <xf numFmtId="0" fontId="11" fillId="9" borderId="1" xfId="0" applyFont="1" applyFill="1" applyBorder="1" applyAlignment="1">
      <alignment horizontal="center" vertical="center" wrapText="1"/>
    </xf>
    <xf numFmtId="0" fontId="11" fillId="9" borderId="1" xfId="0" applyFont="1" applyFill="1" applyBorder="1" applyAlignment="1">
      <alignment vertical="center"/>
    </xf>
    <xf numFmtId="0" fontId="11" fillId="9"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6" fillId="8" borderId="2" xfId="1" applyFont="1" applyFill="1" applyBorder="1" applyAlignment="1">
      <alignment vertical="center" wrapText="1"/>
    </xf>
    <xf numFmtId="0" fontId="4" fillId="8" borderId="6" xfId="1" applyFont="1" applyFill="1" applyBorder="1" applyAlignment="1">
      <alignment horizontal="center" vertical="center" wrapText="1"/>
    </xf>
    <xf numFmtId="0" fontId="16" fillId="8" borderId="11" xfId="1" applyFont="1" applyFill="1" applyBorder="1" applyAlignment="1">
      <alignment horizontal="center" vertical="center" wrapText="1"/>
    </xf>
    <xf numFmtId="0" fontId="4" fillId="9" borderId="1" xfId="1" applyFont="1" applyFill="1" applyBorder="1" applyAlignment="1">
      <alignment horizontal="left" vertical="center" wrapText="1"/>
    </xf>
    <xf numFmtId="0" fontId="9" fillId="0" borderId="1" xfId="0" applyFont="1" applyFill="1" applyBorder="1" applyAlignment="1">
      <alignment horizontal="justify" vertical="center"/>
    </xf>
    <xf numFmtId="0" fontId="11" fillId="9" borderId="1" xfId="0" applyFont="1" applyFill="1" applyBorder="1" applyAlignment="1">
      <alignment horizontal="justify" vertical="center"/>
    </xf>
    <xf numFmtId="0" fontId="4" fillId="0" borderId="1" xfId="0" applyFont="1" applyBorder="1" applyAlignment="1">
      <alignment horizontal="justify" vertical="center"/>
    </xf>
    <xf numFmtId="0" fontId="4" fillId="0" borderId="1" xfId="0" applyFont="1" applyFill="1" applyBorder="1" applyAlignment="1">
      <alignment horizontal="justify" vertical="center"/>
    </xf>
    <xf numFmtId="0" fontId="4" fillId="9" borderId="2" xfId="1" applyFont="1" applyFill="1" applyBorder="1" applyAlignment="1">
      <alignment horizontal="left" vertical="center" wrapText="1"/>
    </xf>
    <xf numFmtId="0" fontId="9" fillId="0" borderId="2" xfId="0" applyFont="1" applyBorder="1" applyAlignment="1">
      <alignment horizontal="justify" vertical="center"/>
    </xf>
    <xf numFmtId="0" fontId="24" fillId="0" borderId="1" xfId="1" applyFont="1" applyFill="1" applyBorder="1" applyAlignment="1">
      <alignment vertical="center"/>
    </xf>
    <xf numFmtId="0" fontId="9" fillId="0" borderId="1" xfId="0" applyFont="1" applyBorder="1" applyAlignment="1">
      <alignment horizontal="justify" vertical="center" wrapText="1"/>
    </xf>
    <xf numFmtId="9" fontId="11" fillId="9" borderId="1" xfId="1" applyNumberFormat="1" applyFont="1" applyFill="1" applyBorder="1" applyAlignment="1">
      <alignment horizontal="center" vertical="center"/>
    </xf>
    <xf numFmtId="0" fontId="21" fillId="7" borderId="1" xfId="1" applyFont="1" applyFill="1" applyBorder="1" applyAlignment="1">
      <alignment horizontal="center" vertical="center"/>
    </xf>
    <xf numFmtId="0" fontId="17" fillId="5" borderId="5" xfId="1" applyFont="1" applyFill="1" applyBorder="1" applyAlignment="1">
      <alignment horizontal="center" vertical="center"/>
    </xf>
    <xf numFmtId="0" fontId="6" fillId="5" borderId="5" xfId="1" applyFont="1" applyFill="1" applyBorder="1" applyAlignment="1">
      <alignment horizontal="center" vertical="center" wrapText="1"/>
    </xf>
    <xf numFmtId="0" fontId="6" fillId="5" borderId="5" xfId="1" applyFont="1" applyFill="1" applyBorder="1" applyAlignment="1">
      <alignment horizontal="center" vertical="center"/>
    </xf>
    <xf numFmtId="0" fontId="6" fillId="8" borderId="5" xfId="1" applyFont="1" applyFill="1" applyBorder="1" applyAlignment="1">
      <alignment horizontal="center" vertical="center" wrapText="1"/>
    </xf>
    <xf numFmtId="0" fontId="6" fillId="5" borderId="5"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8" borderId="5" xfId="1" applyFont="1" applyFill="1" applyBorder="1" applyAlignment="1">
      <alignment horizontal="center" vertical="center"/>
    </xf>
    <xf numFmtId="164" fontId="17" fillId="5" borderId="5" xfId="1" applyNumberFormat="1" applyFont="1" applyFill="1" applyBorder="1" applyAlignment="1">
      <alignment horizontal="center" vertical="center"/>
    </xf>
    <xf numFmtId="0" fontId="17" fillId="5" borderId="5" xfId="1"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4" borderId="1" xfId="1" applyFont="1" applyFill="1" applyBorder="1" applyAlignment="1">
      <alignment horizontal="center" vertical="center" wrapText="1"/>
    </xf>
    <xf numFmtId="164" fontId="17" fillId="5" borderId="5" xfId="1" applyNumberFormat="1" applyFont="1" applyFill="1" applyBorder="1" applyAlignment="1">
      <alignment horizontal="center" vertical="center" wrapText="1"/>
    </xf>
    <xf numFmtId="165" fontId="6" fillId="5" borderId="5" xfId="1" applyNumberFormat="1" applyFont="1" applyFill="1" applyBorder="1" applyAlignment="1">
      <alignment horizontal="center" vertical="center"/>
    </xf>
    <xf numFmtId="165" fontId="6" fillId="11" borderId="1" xfId="1" applyNumberFormat="1" applyFont="1" applyFill="1" applyBorder="1" applyAlignment="1">
      <alignment horizontal="center" vertical="center"/>
    </xf>
    <xf numFmtId="2" fontId="18" fillId="2" borderId="1" xfId="4" applyNumberFormat="1" applyFont="1" applyFill="1" applyBorder="1" applyAlignment="1">
      <alignment vertical="center" wrapText="1"/>
    </xf>
    <xf numFmtId="0" fontId="17" fillId="2" borderId="1" xfId="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18" borderId="5" xfId="0" applyFont="1" applyFill="1" applyBorder="1" applyAlignment="1">
      <alignment horizontal="left" vertical="center" wrapText="1"/>
    </xf>
    <xf numFmtId="0" fontId="17" fillId="18" borderId="1" xfId="0" applyFont="1" applyFill="1" applyBorder="1" applyAlignment="1">
      <alignment vertical="center" wrapText="1"/>
    </xf>
    <xf numFmtId="0" fontId="17" fillId="18" borderId="1" xfId="1" applyFont="1" applyFill="1" applyBorder="1" applyAlignment="1">
      <alignment horizontal="center" vertical="center"/>
    </xf>
    <xf numFmtId="0" fontId="17" fillId="18" borderId="1" xfId="1" applyFont="1" applyFill="1" applyBorder="1" applyAlignment="1">
      <alignment horizontal="center" vertical="center" wrapText="1"/>
    </xf>
    <xf numFmtId="165" fontId="17" fillId="18" borderId="5" xfId="1" applyNumberFormat="1" applyFont="1" applyFill="1" applyBorder="1" applyAlignment="1">
      <alignment horizontal="center" vertical="center" wrapText="1"/>
    </xf>
    <xf numFmtId="0" fontId="17" fillId="18" borderId="5" xfId="1" applyFont="1" applyFill="1" applyBorder="1" applyAlignment="1">
      <alignment horizontal="center" vertical="center" wrapText="1"/>
    </xf>
    <xf numFmtId="0" fontId="18" fillId="0" borderId="5" xfId="0" applyFont="1" applyFill="1" applyBorder="1" applyAlignment="1">
      <alignment horizontal="left" vertical="center" wrapText="1"/>
    </xf>
    <xf numFmtId="165" fontId="17" fillId="0" borderId="5" xfId="1" applyNumberFormat="1" applyFont="1" applyFill="1" applyBorder="1" applyAlignment="1">
      <alignment horizontal="center" vertical="center" wrapText="1"/>
    </xf>
    <xf numFmtId="0" fontId="17" fillId="0" borderId="5" xfId="1" applyFont="1" applyFill="1" applyBorder="1" applyAlignment="1">
      <alignment horizontal="center" vertical="center" wrapText="1"/>
    </xf>
    <xf numFmtId="4" fontId="6" fillId="2" borderId="1" xfId="1" applyNumberFormat="1" applyFont="1" applyFill="1" applyBorder="1" applyAlignment="1">
      <alignment horizontal="center" vertical="center"/>
    </xf>
    <xf numFmtId="2" fontId="17" fillId="11" borderId="1" xfId="1" applyNumberFormat="1" applyFont="1" applyFill="1" applyBorder="1" applyAlignment="1">
      <alignment horizontal="center" vertical="center"/>
    </xf>
    <xf numFmtId="0" fontId="17" fillId="5" borderId="5" xfId="0" applyFont="1" applyFill="1" applyBorder="1" applyAlignment="1">
      <alignment horizontal="left" vertical="center" wrapText="1"/>
    </xf>
    <xf numFmtId="0" fontId="12" fillId="2" borderId="2" xfId="1" applyFont="1" applyFill="1" applyBorder="1" applyAlignment="1">
      <alignment horizontal="left" vertical="center" wrapText="1"/>
    </xf>
    <xf numFmtId="0" fontId="12" fillId="2" borderId="2" xfId="1" applyFont="1" applyFill="1" applyBorder="1" applyAlignment="1">
      <alignment vertical="center" wrapText="1"/>
    </xf>
    <xf numFmtId="9" fontId="4" fillId="2" borderId="2" xfId="1" applyNumberFormat="1" applyFont="1" applyFill="1" applyBorder="1" applyAlignment="1">
      <alignment horizontal="center" vertical="center"/>
    </xf>
    <xf numFmtId="9" fontId="9" fillId="2" borderId="2" xfId="1" applyNumberFormat="1" applyFont="1" applyFill="1" applyBorder="1" applyAlignment="1">
      <alignment horizontal="center" vertical="center"/>
    </xf>
    <xf numFmtId="4" fontId="17" fillId="2" borderId="2" xfId="1" applyNumberFormat="1" applyFont="1" applyFill="1" applyBorder="1" applyAlignment="1">
      <alignment horizontal="center" vertical="center"/>
    </xf>
    <xf numFmtId="2" fontId="18" fillId="0" borderId="2" xfId="1" applyNumberFormat="1" applyFont="1" applyBorder="1" applyAlignment="1">
      <alignment horizontal="center" vertical="center"/>
    </xf>
    <xf numFmtId="0" fontId="9" fillId="2" borderId="2" xfId="0" applyFont="1" applyFill="1" applyBorder="1" applyAlignment="1">
      <alignment horizontal="center" vertical="center" wrapText="1"/>
    </xf>
    <xf numFmtId="164" fontId="26" fillId="5" borderId="6" xfId="1" applyNumberFormat="1" applyFont="1" applyFill="1" applyBorder="1" applyAlignment="1">
      <alignment horizontal="center" vertical="center"/>
    </xf>
    <xf numFmtId="0" fontId="30" fillId="0" borderId="1" xfId="0" applyFont="1" applyFill="1" applyBorder="1"/>
    <xf numFmtId="0" fontId="30" fillId="0" borderId="1" xfId="0" applyFont="1" applyBorder="1"/>
    <xf numFmtId="170" fontId="7" fillId="0" borderId="1" xfId="0" applyNumberFormat="1" applyFont="1" applyFill="1" applyBorder="1"/>
    <xf numFmtId="170" fontId="7" fillId="0" borderId="1" xfId="0" applyNumberFormat="1" applyFont="1" applyBorder="1"/>
    <xf numFmtId="171" fontId="38" fillId="11" borderId="1" xfId="1" applyNumberFormat="1" applyFont="1" applyFill="1" applyBorder="1" applyAlignment="1">
      <alignment horizontal="center" vertical="center"/>
    </xf>
    <xf numFmtId="0" fontId="13" fillId="0" borderId="5" xfId="1"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2" fillId="0" borderId="1" xfId="1" applyNumberFormat="1" applyFont="1" applyFill="1" applyBorder="1" applyAlignment="1">
      <alignment horizontal="center" vertical="center" wrapText="1"/>
    </xf>
    <xf numFmtId="0" fontId="9" fillId="0" borderId="0" xfId="0" applyNumberFormat="1" applyFont="1" applyFill="1" applyAlignment="1">
      <alignment horizontal="center" vertical="center"/>
    </xf>
    <xf numFmtId="0" fontId="9" fillId="0" borderId="1" xfId="1" applyNumberFormat="1" applyFont="1" applyFill="1" applyBorder="1" applyAlignment="1">
      <alignment horizontal="center" vertical="center" wrapText="1"/>
    </xf>
    <xf numFmtId="0" fontId="18" fillId="0" borderId="20" xfId="1" applyNumberFormat="1" applyFont="1" applyFill="1" applyBorder="1" applyAlignment="1">
      <alignment horizontal="center" vertical="center" wrapText="1"/>
    </xf>
    <xf numFmtId="0" fontId="19" fillId="0" borderId="1" xfId="1"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4" fillId="0" borderId="1" xfId="1"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24" fillId="0" borderId="1" xfId="1" applyNumberFormat="1" applyFont="1" applyFill="1" applyBorder="1" applyAlignment="1">
      <alignment horizontal="center" vertical="center" wrapText="1"/>
    </xf>
    <xf numFmtId="0" fontId="22" fillId="0" borderId="1" xfId="1"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xf>
    <xf numFmtId="0" fontId="24" fillId="0" borderId="1" xfId="0" applyNumberFormat="1" applyFont="1" applyFill="1" applyBorder="1" applyAlignment="1">
      <alignment horizontal="center" vertical="center" wrapText="1"/>
    </xf>
    <xf numFmtId="0" fontId="24" fillId="0" borderId="0" xfId="0" applyNumberFormat="1" applyFont="1" applyFill="1" applyAlignment="1">
      <alignment horizontal="center" vertical="center"/>
    </xf>
    <xf numFmtId="0" fontId="47" fillId="0" borderId="1" xfId="0"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wrapText="1"/>
    </xf>
    <xf numFmtId="0" fontId="4" fillId="0" borderId="5" xfId="1" applyNumberFormat="1" applyFont="1" applyFill="1" applyBorder="1" applyAlignment="1">
      <alignment horizontal="center" vertical="center" wrapText="1"/>
    </xf>
    <xf numFmtId="0" fontId="4" fillId="0" borderId="6" xfId="1" applyNumberFormat="1" applyFont="1" applyFill="1" applyBorder="1" applyAlignment="1">
      <alignment horizontal="center" vertical="center" wrapText="1"/>
    </xf>
    <xf numFmtId="0" fontId="4" fillId="0" borderId="2" xfId="4" applyNumberFormat="1" applyFont="1" applyFill="1" applyBorder="1" applyAlignment="1">
      <alignment horizontal="center" vertical="center" wrapText="1"/>
    </xf>
    <xf numFmtId="0" fontId="4" fillId="0" borderId="5" xfId="4"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xf>
    <xf numFmtId="0" fontId="18" fillId="0" borderId="5" xfId="1"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18" fillId="0" borderId="1" xfId="1" applyNumberFormat="1" applyFont="1" applyFill="1" applyBorder="1" applyAlignment="1">
      <alignment horizontal="center" vertical="center" wrapText="1"/>
    </xf>
    <xf numFmtId="0" fontId="12" fillId="0" borderId="2"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18" fillId="0" borderId="19"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 fontId="6" fillId="2" borderId="1" xfId="1" applyNumberFormat="1" applyFont="1" applyFill="1" applyBorder="1" applyAlignment="1">
      <alignment horizontal="center" vertical="center" wrapText="1"/>
    </xf>
    <xf numFmtId="0" fontId="6" fillId="8" borderId="5" xfId="0" applyFont="1" applyFill="1" applyBorder="1" applyAlignment="1">
      <alignment horizontal="center" vertical="center" wrapText="1"/>
    </xf>
    <xf numFmtId="0" fontId="4" fillId="0" borderId="2" xfId="0" applyNumberFormat="1" applyFont="1" applyFill="1" applyBorder="1" applyAlignment="1">
      <alignment vertical="center" wrapText="1"/>
    </xf>
    <xf numFmtId="0" fontId="3" fillId="3" borderId="1" xfId="1" applyFont="1" applyFill="1" applyBorder="1" applyAlignment="1">
      <alignment vertical="center"/>
    </xf>
    <xf numFmtId="170" fontId="17" fillId="0" borderId="1" xfId="1" applyNumberFormat="1" applyFont="1" applyFill="1" applyBorder="1" applyAlignment="1">
      <alignment horizontal="center" vertical="center"/>
    </xf>
    <xf numFmtId="170" fontId="17" fillId="0" borderId="2" xfId="1" applyNumberFormat="1" applyFont="1" applyFill="1" applyBorder="1" applyAlignment="1">
      <alignment horizontal="center" vertical="center"/>
    </xf>
    <xf numFmtId="0" fontId="7" fillId="0" borderId="0" xfId="0" applyNumberFormat="1" applyFont="1" applyAlignment="1">
      <alignment vertical="center" wrapText="1"/>
    </xf>
    <xf numFmtId="0" fontId="7" fillId="0" borderId="0" xfId="0" applyFont="1" applyAlignment="1">
      <alignment vertical="top"/>
    </xf>
    <xf numFmtId="0" fontId="7" fillId="0" borderId="0" xfId="0" applyNumberFormat="1" applyFont="1" applyFill="1" applyAlignment="1">
      <alignment vertical="center" wrapText="1"/>
    </xf>
    <xf numFmtId="0" fontId="7" fillId="0" borderId="0" xfId="0" applyNumberFormat="1" applyFont="1" applyFill="1" applyAlignment="1">
      <alignment horizontal="center" vertical="center"/>
    </xf>
    <xf numFmtId="0" fontId="7" fillId="0" borderId="0" xfId="0" applyNumberFormat="1" applyFont="1" applyFill="1" applyAlignment="1">
      <alignment horizontal="center" vertical="center" wrapText="1"/>
    </xf>
    <xf numFmtId="0" fontId="46" fillId="0" borderId="0" xfId="0" applyNumberFormat="1" applyFont="1" applyFill="1" applyAlignment="1">
      <alignment horizontal="center" vertical="center" wrapText="1"/>
    </xf>
    <xf numFmtId="4" fontId="17" fillId="4" borderId="2" xfId="1" applyNumberFormat="1" applyFont="1" applyFill="1" applyBorder="1" applyAlignment="1">
      <alignment horizontal="center" vertical="center"/>
    </xf>
    <xf numFmtId="164" fontId="6" fillId="4" borderId="2" xfId="1" applyNumberFormat="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8" borderId="5" xfId="0" applyFont="1" applyFill="1" applyBorder="1" applyAlignment="1">
      <alignment horizontal="center" vertical="center"/>
    </xf>
    <xf numFmtId="164" fontId="6" fillId="9" borderId="1" xfId="1" applyNumberFormat="1" applyFont="1" applyFill="1" applyBorder="1" applyAlignment="1">
      <alignment horizontal="center" vertical="center"/>
    </xf>
    <xf numFmtId="0" fontId="12" fillId="0" borderId="2" xfId="1" applyNumberFormat="1" applyFont="1" applyFill="1" applyBorder="1" applyAlignment="1">
      <alignment horizontal="center" vertical="center" wrapText="1"/>
    </xf>
    <xf numFmtId="4" fontId="6" fillId="5" borderId="2" xfId="1" applyNumberFormat="1" applyFont="1" applyFill="1" applyBorder="1" applyAlignment="1">
      <alignment horizontal="center" vertical="center"/>
    </xf>
    <xf numFmtId="0" fontId="10" fillId="5" borderId="2" xfId="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164" fontId="11" fillId="5" borderId="1" xfId="1" applyNumberFormat="1" applyFont="1" applyFill="1" applyBorder="1" applyAlignment="1">
      <alignment horizontal="center" vertical="center"/>
    </xf>
    <xf numFmtId="0" fontId="6" fillId="2" borderId="1" xfId="1" applyFont="1" applyFill="1" applyBorder="1" applyAlignment="1">
      <alignment horizontal="center" vertical="center" wrapText="1"/>
    </xf>
    <xf numFmtId="0" fontId="7" fillId="7" borderId="0" xfId="0" applyFont="1" applyFill="1"/>
    <xf numFmtId="4" fontId="6" fillId="9" borderId="6" xfId="1" applyNumberFormat="1" applyFont="1" applyFill="1" applyBorder="1" applyAlignment="1">
      <alignment vertical="center"/>
    </xf>
    <xf numFmtId="0" fontId="7" fillId="20" borderId="0" xfId="0" applyFont="1" applyFill="1"/>
    <xf numFmtId="0" fontId="9" fillId="2" borderId="1" xfId="0" applyFont="1" applyFill="1" applyBorder="1" applyAlignment="1">
      <alignment vertical="center" wrapText="1"/>
    </xf>
    <xf numFmtId="2" fontId="17" fillId="2" borderId="1" xfId="1" applyNumberFormat="1" applyFont="1" applyFill="1" applyBorder="1" applyAlignment="1">
      <alignment horizontal="center" vertical="center"/>
    </xf>
    <xf numFmtId="0" fontId="9" fillId="2" borderId="1" xfId="0" applyFont="1" applyFill="1" applyBorder="1" applyAlignment="1">
      <alignment wrapText="1"/>
    </xf>
    <xf numFmtId="2" fontId="17" fillId="17" borderId="1" xfId="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0" borderId="1" xfId="4" applyNumberFormat="1" applyFont="1" applyFill="1" applyBorder="1" applyAlignment="1">
      <alignment horizontal="center" vertical="center" wrapText="1"/>
    </xf>
    <xf numFmtId="4" fontId="17" fillId="8" borderId="1" xfId="1" applyNumberFormat="1" applyFont="1" applyFill="1" applyBorder="1" applyAlignment="1">
      <alignment horizontal="center" vertical="center" wrapText="1"/>
    </xf>
    <xf numFmtId="164" fontId="11" fillId="7" borderId="7" xfId="1" applyNumberFormat="1" applyFont="1" applyFill="1" applyBorder="1" applyAlignment="1">
      <alignment horizontal="center" vertical="center" wrapText="1"/>
    </xf>
    <xf numFmtId="0" fontId="52" fillId="9" borderId="1" xfId="0" applyFont="1" applyFill="1" applyBorder="1" applyAlignment="1">
      <alignment vertical="center" wrapText="1"/>
    </xf>
    <xf numFmtId="0" fontId="15" fillId="0" borderId="1" xfId="1" applyFont="1" applyBorder="1" applyAlignment="1">
      <alignment horizontal="left" vertical="center" wrapText="1"/>
    </xf>
    <xf numFmtId="0" fontId="56" fillId="2" borderId="1" xfId="1" applyFont="1" applyFill="1" applyBorder="1" applyAlignment="1">
      <alignment vertical="center" wrapText="1"/>
    </xf>
    <xf numFmtId="0" fontId="56" fillId="0" borderId="1" xfId="1" applyFont="1" applyFill="1" applyBorder="1" applyAlignment="1">
      <alignment vertical="center" wrapText="1"/>
    </xf>
    <xf numFmtId="0" fontId="6" fillId="9" borderId="1" xfId="1" applyFont="1" applyFill="1" applyBorder="1" applyAlignment="1">
      <alignment horizontal="center" vertical="center"/>
    </xf>
    <xf numFmtId="0" fontId="9" fillId="0" borderId="7" xfId="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6" fillId="9" borderId="10" xfId="1" applyFont="1" applyFill="1" applyBorder="1" applyAlignment="1">
      <alignment horizontal="center" vertical="center" wrapText="1"/>
    </xf>
    <xf numFmtId="0" fontId="4" fillId="9" borderId="2" xfId="1" applyFont="1" applyFill="1" applyBorder="1" applyAlignment="1">
      <alignment horizontal="center" vertical="center" wrapText="1"/>
    </xf>
    <xf numFmtId="164" fontId="17" fillId="9" borderId="2" xfId="1"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164" fontId="17" fillId="8" borderId="2" xfId="1" applyNumberFormat="1" applyFont="1" applyFill="1" applyBorder="1" applyAlignment="1">
      <alignment horizontal="center" vertical="center" wrapText="1"/>
    </xf>
    <xf numFmtId="0" fontId="6" fillId="8" borderId="2" xfId="1" applyFont="1" applyFill="1" applyBorder="1" applyAlignment="1">
      <alignment horizontal="left" vertical="center" wrapText="1"/>
    </xf>
    <xf numFmtId="164" fontId="17" fillId="8" borderId="5" xfId="1" applyNumberFormat="1"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1" fillId="9" borderId="5" xfId="0" applyFont="1" applyFill="1" applyBorder="1" applyAlignment="1">
      <alignment horizontal="center" vertical="center" wrapText="1"/>
    </xf>
    <xf numFmtId="4" fontId="6" fillId="5" borderId="2" xfId="1" applyNumberFormat="1" applyFont="1" applyFill="1" applyBorder="1" applyAlignment="1">
      <alignment horizontal="center" vertical="center"/>
    </xf>
    <xf numFmtId="4" fontId="6" fillId="5" borderId="6" xfId="1" applyNumberFormat="1" applyFont="1" applyFill="1" applyBorder="1" applyAlignment="1">
      <alignment horizontal="center" vertical="center"/>
    </xf>
    <xf numFmtId="0" fontId="28" fillId="5" borderId="2" xfId="1" applyFont="1" applyFill="1" applyBorder="1" applyAlignment="1">
      <alignment horizontal="center" vertical="center" wrapText="1"/>
    </xf>
    <xf numFmtId="2" fontId="17" fillId="5" borderId="2" xfId="1" applyNumberFormat="1" applyFont="1" applyFill="1" applyBorder="1" applyAlignment="1">
      <alignment horizontal="center" vertical="center"/>
    </xf>
    <xf numFmtId="0" fontId="24" fillId="0" borderId="2" xfId="0" applyNumberFormat="1" applyFont="1" applyFill="1" applyBorder="1" applyAlignment="1">
      <alignment horizontal="center" vertical="center" wrapText="1"/>
    </xf>
    <xf numFmtId="164" fontId="21" fillId="9" borderId="2" xfId="0" applyNumberFormat="1" applyFont="1" applyFill="1" applyBorder="1" applyAlignment="1">
      <alignment horizontal="center" vertical="center"/>
    </xf>
    <xf numFmtId="0" fontId="6" fillId="9" borderId="2" xfId="1" applyFont="1" applyFill="1" applyBorder="1" applyAlignment="1">
      <alignment horizontal="left" vertical="center" wrapText="1"/>
    </xf>
    <xf numFmtId="0" fontId="6" fillId="9" borderId="6" xfId="1" applyFont="1" applyFill="1" applyBorder="1" applyAlignment="1">
      <alignment horizontal="left" vertical="center" wrapText="1"/>
    </xf>
    <xf numFmtId="0" fontId="6" fillId="9" borderId="5" xfId="1" applyFont="1" applyFill="1" applyBorder="1" applyAlignment="1">
      <alignment horizontal="left" vertical="center" wrapText="1"/>
    </xf>
    <xf numFmtId="0" fontId="6" fillId="5" borderId="2" xfId="1" applyFont="1" applyFill="1" applyBorder="1" applyAlignment="1">
      <alignment horizontal="left" vertical="center" wrapText="1"/>
    </xf>
    <xf numFmtId="0" fontId="6" fillId="5" borderId="5" xfId="1" applyFont="1" applyFill="1" applyBorder="1" applyAlignment="1">
      <alignment horizontal="left" vertical="center" wrapText="1"/>
    </xf>
    <xf numFmtId="0" fontId="12" fillId="0" borderId="2" xfId="1" applyNumberFormat="1" applyFont="1" applyFill="1" applyBorder="1" applyAlignment="1">
      <alignment horizontal="center" vertical="center" wrapText="1"/>
    </xf>
    <xf numFmtId="0" fontId="12" fillId="0" borderId="6" xfId="1" applyNumberFormat="1" applyFont="1" applyFill="1" applyBorder="1" applyAlignment="1">
      <alignment horizontal="center" vertical="center" wrapText="1"/>
    </xf>
    <xf numFmtId="0" fontId="9" fillId="0" borderId="2" xfId="1" applyNumberFormat="1" applyFont="1" applyFill="1" applyBorder="1" applyAlignment="1">
      <alignment horizontal="center" vertical="center" wrapText="1"/>
    </xf>
    <xf numFmtId="0" fontId="9" fillId="0" borderId="6" xfId="1" applyNumberFormat="1" applyFont="1" applyFill="1" applyBorder="1" applyAlignment="1">
      <alignment horizontal="center" vertical="center" wrapText="1"/>
    </xf>
    <xf numFmtId="4" fontId="6" fillId="9" borderId="2" xfId="1" applyNumberFormat="1" applyFont="1" applyFill="1" applyBorder="1" applyAlignment="1">
      <alignment horizontal="center" vertical="center"/>
    </xf>
    <xf numFmtId="4" fontId="6" fillId="9" borderId="5" xfId="1" applyNumberFormat="1" applyFont="1" applyFill="1" applyBorder="1" applyAlignment="1">
      <alignment horizontal="center" vertical="center"/>
    </xf>
    <xf numFmtId="2" fontId="17" fillId="5" borderId="5" xfId="1" applyNumberFormat="1" applyFont="1" applyFill="1" applyBorder="1" applyAlignment="1">
      <alignment horizontal="center" vertical="center"/>
    </xf>
    <xf numFmtId="164" fontId="4" fillId="9" borderId="2" xfId="1" applyNumberFormat="1" applyFont="1" applyFill="1" applyBorder="1" applyAlignment="1">
      <alignment horizontal="center" vertical="center" wrapText="1"/>
    </xf>
    <xf numFmtId="164" fontId="18" fillId="9" borderId="2" xfId="1" applyNumberFormat="1" applyFont="1" applyFill="1" applyBorder="1" applyAlignment="1">
      <alignment horizontal="center" vertical="center" wrapText="1"/>
    </xf>
    <xf numFmtId="0" fontId="11" fillId="9" borderId="2" xfId="0" applyFont="1" applyFill="1" applyBorder="1" applyAlignment="1">
      <alignment horizontal="left" vertical="center" wrapText="1"/>
    </xf>
    <xf numFmtId="0" fontId="11" fillId="9" borderId="2" xfId="1" applyFont="1" applyFill="1" applyBorder="1" applyAlignment="1">
      <alignment horizontal="center" vertical="center"/>
    </xf>
    <xf numFmtId="0" fontId="11" fillId="9" borderId="5" xfId="1" applyFont="1" applyFill="1" applyBorder="1" applyAlignment="1">
      <alignment horizontal="center" vertical="center"/>
    </xf>
    <xf numFmtId="0" fontId="11" fillId="9" borderId="2" xfId="1" applyFont="1" applyFill="1" applyBorder="1" applyAlignment="1">
      <alignment horizontal="center" vertical="center" wrapText="1"/>
    </xf>
    <xf numFmtId="0" fontId="11" fillId="9" borderId="5" xfId="1" applyFont="1" applyFill="1" applyBorder="1" applyAlignment="1">
      <alignment horizontal="center" vertical="center" wrapText="1"/>
    </xf>
    <xf numFmtId="2" fontId="17" fillId="9" borderId="2" xfId="1" applyNumberFormat="1" applyFont="1" applyFill="1" applyBorder="1" applyAlignment="1">
      <alignment horizontal="center" vertical="center"/>
    </xf>
    <xf numFmtId="2" fontId="17" fillId="9" borderId="5" xfId="1" applyNumberFormat="1" applyFont="1" applyFill="1" applyBorder="1" applyAlignment="1">
      <alignment horizontal="center" vertical="center"/>
    </xf>
    <xf numFmtId="2" fontId="17" fillId="8" borderId="2" xfId="1" applyNumberFormat="1" applyFont="1" applyFill="1" applyBorder="1" applyAlignment="1">
      <alignment horizontal="center" vertical="center"/>
    </xf>
    <xf numFmtId="2" fontId="17" fillId="8" borderId="6" xfId="1" applyNumberFormat="1" applyFont="1" applyFill="1" applyBorder="1" applyAlignment="1">
      <alignment horizontal="center" vertical="center"/>
    </xf>
    <xf numFmtId="2" fontId="17" fillId="8" borderId="5" xfId="1" applyNumberFormat="1" applyFont="1" applyFill="1" applyBorder="1" applyAlignment="1">
      <alignment horizontal="center" vertical="center"/>
    </xf>
    <xf numFmtId="0" fontId="16" fillId="8" borderId="2" xfId="1" applyFont="1" applyFill="1" applyBorder="1" applyAlignment="1">
      <alignment horizontal="center" vertical="center"/>
    </xf>
    <xf numFmtId="0" fontId="16" fillId="8" borderId="6" xfId="1" applyFont="1" applyFill="1" applyBorder="1" applyAlignment="1">
      <alignment horizontal="center" vertical="center"/>
    </xf>
    <xf numFmtId="0" fontId="16" fillId="8" borderId="5" xfId="1" applyFont="1" applyFill="1" applyBorder="1" applyAlignment="1">
      <alignment horizontal="center" vertical="center"/>
    </xf>
    <xf numFmtId="0" fontId="6" fillId="8" borderId="2" xfId="1" applyFont="1" applyFill="1" applyBorder="1" applyAlignment="1">
      <alignment horizontal="center" vertical="center" wrapText="1"/>
    </xf>
    <xf numFmtId="0" fontId="6" fillId="8" borderId="6" xfId="1" applyFont="1" applyFill="1" applyBorder="1" applyAlignment="1">
      <alignment horizontal="center" vertical="center" wrapText="1"/>
    </xf>
    <xf numFmtId="0" fontId="6" fillId="8" borderId="5" xfId="1" applyFont="1" applyFill="1" applyBorder="1" applyAlignment="1">
      <alignment horizontal="center" vertical="center" wrapText="1"/>
    </xf>
    <xf numFmtId="4" fontId="17" fillId="8" borderId="2" xfId="1" applyNumberFormat="1" applyFont="1" applyFill="1" applyBorder="1" applyAlignment="1">
      <alignment horizontal="center" vertical="center"/>
    </xf>
    <xf numFmtId="4" fontId="17" fillId="8" borderId="6" xfId="1" applyNumberFormat="1" applyFont="1" applyFill="1" applyBorder="1" applyAlignment="1">
      <alignment horizontal="center" vertical="center"/>
    </xf>
    <xf numFmtId="4" fontId="17" fillId="8" borderId="5" xfId="1" applyNumberFormat="1" applyFont="1" applyFill="1" applyBorder="1" applyAlignment="1">
      <alignment horizontal="center" vertical="center"/>
    </xf>
    <xf numFmtId="0" fontId="11" fillId="8" borderId="2" xfId="0" applyFont="1" applyFill="1" applyBorder="1" applyAlignment="1">
      <alignment horizontal="left" vertical="center" wrapText="1"/>
    </xf>
    <xf numFmtId="0" fontId="11" fillId="8" borderId="6" xfId="0" applyFont="1" applyFill="1" applyBorder="1" applyAlignment="1">
      <alignment horizontal="left" vertical="center" wrapText="1"/>
    </xf>
    <xf numFmtId="0" fontId="11" fillId="8" borderId="5" xfId="0" applyFont="1" applyFill="1" applyBorder="1" applyAlignment="1">
      <alignment horizontal="left" vertical="center" wrapText="1"/>
    </xf>
    <xf numFmtId="0" fontId="16" fillId="5" borderId="2" xfId="1" applyFont="1" applyFill="1" applyBorder="1" applyAlignment="1">
      <alignment horizontal="center" vertical="center"/>
    </xf>
    <xf numFmtId="0" fontId="16" fillId="5" borderId="5" xfId="1" applyFont="1" applyFill="1" applyBorder="1" applyAlignment="1">
      <alignment horizontal="center" vertical="center"/>
    </xf>
    <xf numFmtId="4" fontId="17" fillId="5" borderId="2" xfId="1" applyNumberFormat="1" applyFont="1" applyFill="1" applyBorder="1" applyAlignment="1">
      <alignment horizontal="center" vertical="center"/>
    </xf>
    <xf numFmtId="4" fontId="17" fillId="5" borderId="5" xfId="1" applyNumberFormat="1" applyFont="1" applyFill="1" applyBorder="1" applyAlignment="1">
      <alignment horizontal="center" vertical="center"/>
    </xf>
    <xf numFmtId="0" fontId="11" fillId="5" borderId="2"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7" fillId="9" borderId="2" xfId="1" applyFont="1" applyFill="1" applyBorder="1" applyAlignment="1">
      <alignment horizontal="center" vertical="center" wrapText="1"/>
    </xf>
    <xf numFmtId="0" fontId="17" fillId="9" borderId="5" xfId="1" applyFont="1" applyFill="1" applyBorder="1" applyAlignment="1">
      <alignment horizontal="center" vertical="center" wrapText="1"/>
    </xf>
    <xf numFmtId="164" fontId="18" fillId="9" borderId="2" xfId="1" applyNumberFormat="1" applyFont="1" applyFill="1" applyBorder="1" applyAlignment="1">
      <alignment horizontal="center" vertical="center"/>
    </xf>
    <xf numFmtId="164" fontId="18" fillId="9" borderId="5" xfId="1" applyNumberFormat="1" applyFont="1" applyFill="1" applyBorder="1" applyAlignment="1">
      <alignment horizontal="center" vertical="center"/>
    </xf>
    <xf numFmtId="0" fontId="17" fillId="8" borderId="2" xfId="1" applyFont="1" applyFill="1" applyBorder="1" applyAlignment="1">
      <alignment horizontal="center" vertical="center"/>
    </xf>
    <xf numFmtId="0" fontId="17" fillId="8" borderId="6" xfId="1" applyFont="1" applyFill="1" applyBorder="1" applyAlignment="1">
      <alignment horizontal="center" vertical="center"/>
    </xf>
    <xf numFmtId="0" fontId="17" fillId="8" borderId="5" xfId="1" applyFont="1" applyFill="1" applyBorder="1" applyAlignment="1">
      <alignment horizontal="center" vertical="center"/>
    </xf>
    <xf numFmtId="164" fontId="18" fillId="9" borderId="6" xfId="1" applyNumberFormat="1" applyFont="1" applyFill="1" applyBorder="1" applyAlignment="1">
      <alignment horizontal="center" vertical="center"/>
    </xf>
    <xf numFmtId="0" fontId="17" fillId="9" borderId="6" xfId="1" applyFont="1" applyFill="1" applyBorder="1" applyAlignment="1">
      <alignment horizontal="center" vertical="center" wrapText="1"/>
    </xf>
    <xf numFmtId="165" fontId="17" fillId="8" borderId="2" xfId="2" applyNumberFormat="1" applyFont="1" applyFill="1" applyBorder="1" applyAlignment="1">
      <alignment horizontal="center" vertical="center" wrapText="1"/>
    </xf>
    <xf numFmtId="165" fontId="17" fillId="8" borderId="6" xfId="2" applyNumberFormat="1" applyFont="1" applyFill="1" applyBorder="1" applyAlignment="1">
      <alignment horizontal="center" vertical="center" wrapText="1"/>
    </xf>
    <xf numFmtId="165" fontId="17" fillId="8" borderId="5" xfId="2" applyNumberFormat="1" applyFont="1" applyFill="1" applyBorder="1" applyAlignment="1">
      <alignment horizontal="center" vertical="center" wrapText="1"/>
    </xf>
    <xf numFmtId="165" fontId="17" fillId="9" borderId="2" xfId="1" applyNumberFormat="1" applyFont="1" applyFill="1" applyBorder="1" applyAlignment="1">
      <alignment horizontal="center" vertical="center"/>
    </xf>
    <xf numFmtId="165" fontId="17" fillId="9" borderId="5" xfId="1" applyNumberFormat="1" applyFont="1" applyFill="1" applyBorder="1" applyAlignment="1">
      <alignment horizontal="center" vertical="center"/>
    </xf>
    <xf numFmtId="0" fontId="4" fillId="0" borderId="2" xfId="1" applyNumberFormat="1" applyFont="1" applyFill="1" applyBorder="1" applyAlignment="1">
      <alignment horizontal="center" vertical="center" wrapText="1"/>
    </xf>
    <xf numFmtId="0" fontId="4" fillId="0" borderId="5"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18" fillId="0" borderId="26" xfId="0" applyNumberFormat="1" applyFont="1" applyFill="1" applyBorder="1" applyAlignment="1">
      <alignment horizontal="center" vertical="center" wrapText="1"/>
    </xf>
    <xf numFmtId="0" fontId="18" fillId="0" borderId="27" xfId="0" applyNumberFormat="1" applyFont="1" applyFill="1" applyBorder="1" applyAlignment="1">
      <alignment horizontal="center" vertical="center" wrapText="1"/>
    </xf>
    <xf numFmtId="0" fontId="18" fillId="0" borderId="28" xfId="0" applyNumberFormat="1" applyFont="1" applyFill="1" applyBorder="1" applyAlignment="1">
      <alignment horizontal="center" vertical="center" wrapText="1"/>
    </xf>
    <xf numFmtId="0" fontId="6" fillId="9" borderId="2" xfId="1" applyFont="1" applyFill="1" applyBorder="1" applyAlignment="1">
      <alignment horizontal="center" vertical="center" wrapText="1"/>
    </xf>
    <xf numFmtId="0" fontId="6" fillId="9" borderId="5" xfId="1" applyFont="1" applyFill="1" applyBorder="1" applyAlignment="1">
      <alignment horizontal="center" vertical="center" wrapText="1"/>
    </xf>
    <xf numFmtId="4" fontId="6" fillId="9" borderId="6" xfId="1" applyNumberFormat="1" applyFont="1" applyFill="1" applyBorder="1" applyAlignment="1">
      <alignment horizontal="center" vertical="center"/>
    </xf>
    <xf numFmtId="165" fontId="6" fillId="9" borderId="2" xfId="1" applyNumberFormat="1" applyFont="1" applyFill="1" applyBorder="1" applyAlignment="1">
      <alignment horizontal="center" vertical="center"/>
    </xf>
    <xf numFmtId="165" fontId="6" fillId="9" borderId="6" xfId="1" applyNumberFormat="1" applyFont="1" applyFill="1" applyBorder="1" applyAlignment="1">
      <alignment horizontal="center" vertical="center"/>
    </xf>
    <xf numFmtId="165" fontId="6" fillId="9" borderId="5" xfId="1" applyNumberFormat="1" applyFont="1" applyFill="1" applyBorder="1" applyAlignment="1">
      <alignment horizontal="center" vertical="center"/>
    </xf>
    <xf numFmtId="0" fontId="11" fillId="9" borderId="2" xfId="0" applyFont="1" applyFill="1" applyBorder="1" applyAlignment="1">
      <alignment horizontal="center" vertical="center"/>
    </xf>
    <xf numFmtId="0" fontId="4" fillId="9" borderId="2" xfId="0" applyFont="1" applyFill="1" applyBorder="1" applyAlignment="1">
      <alignment horizontal="center" vertical="center"/>
    </xf>
    <xf numFmtId="164" fontId="17" fillId="5" borderId="2" xfId="1" applyNumberFormat="1" applyFont="1" applyFill="1" applyBorder="1" applyAlignment="1">
      <alignment horizontal="center" vertical="center" wrapText="1"/>
    </xf>
    <xf numFmtId="0" fontId="26" fillId="8" borderId="2" xfId="1" applyFont="1" applyFill="1" applyBorder="1" applyAlignment="1">
      <alignment horizontal="center" vertical="center" wrapText="1"/>
    </xf>
    <xf numFmtId="0" fontId="28" fillId="8" borderId="2" xfId="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3" fillId="3" borderId="7" xfId="1" applyFont="1" applyFill="1" applyBorder="1" applyAlignment="1">
      <alignment horizontal="center" vertical="center"/>
    </xf>
    <xf numFmtId="4" fontId="17" fillId="5" borderId="6" xfId="1" applyNumberFormat="1" applyFont="1" applyFill="1" applyBorder="1" applyAlignment="1">
      <alignment horizontal="center" vertical="center"/>
    </xf>
    <xf numFmtId="0" fontId="17" fillId="5" borderId="19"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170" fontId="17" fillId="9" borderId="2" xfId="1" applyNumberFormat="1" applyFont="1" applyFill="1" applyBorder="1" applyAlignment="1">
      <alignment horizontal="center" vertical="center" wrapText="1"/>
    </xf>
    <xf numFmtId="170" fontId="17" fillId="9" borderId="5" xfId="1" applyNumberFormat="1" applyFont="1" applyFill="1" applyBorder="1" applyAlignment="1">
      <alignment horizontal="center" vertical="center" wrapText="1"/>
    </xf>
    <xf numFmtId="49" fontId="6" fillId="9" borderId="2" xfId="1" applyNumberFormat="1" applyFont="1" applyFill="1" applyBorder="1" applyAlignment="1">
      <alignment horizontal="center" vertical="center" wrapText="1"/>
    </xf>
    <xf numFmtId="49" fontId="6" fillId="9" borderId="5" xfId="1" applyNumberFormat="1" applyFont="1" applyFill="1" applyBorder="1" applyAlignment="1">
      <alignment horizontal="center" vertical="center" wrapText="1"/>
    </xf>
    <xf numFmtId="2" fontId="17" fillId="9" borderId="2" xfId="1" applyNumberFormat="1" applyFont="1" applyFill="1" applyBorder="1" applyAlignment="1">
      <alignment horizontal="center" vertical="center" wrapText="1"/>
    </xf>
    <xf numFmtId="2" fontId="17" fillId="9" borderId="6" xfId="1" applyNumberFormat="1" applyFont="1" applyFill="1" applyBorder="1" applyAlignment="1">
      <alignment horizontal="center" vertical="center" wrapText="1"/>
    </xf>
    <xf numFmtId="2" fontId="17" fillId="9" borderId="5" xfId="1" applyNumberFormat="1" applyFont="1" applyFill="1" applyBorder="1" applyAlignment="1">
      <alignment horizontal="center" vertical="center" wrapText="1"/>
    </xf>
    <xf numFmtId="0" fontId="6" fillId="5" borderId="3" xfId="1" applyFont="1" applyFill="1" applyBorder="1" applyAlignment="1">
      <alignment horizontal="center" vertical="center" wrapText="1"/>
    </xf>
    <xf numFmtId="0" fontId="6" fillId="5" borderId="6" xfId="1" applyFont="1" applyFill="1" applyBorder="1" applyAlignment="1">
      <alignment horizontal="center" vertical="center" wrapText="1"/>
    </xf>
    <xf numFmtId="0" fontId="6" fillId="5" borderId="5" xfId="1" applyFont="1" applyFill="1" applyBorder="1" applyAlignment="1">
      <alignment horizontal="center" vertical="center" wrapText="1"/>
    </xf>
    <xf numFmtId="169" fontId="17" fillId="5" borderId="3" xfId="1" applyNumberFormat="1" applyFont="1" applyFill="1" applyBorder="1" applyAlignment="1">
      <alignment horizontal="center" vertical="center"/>
    </xf>
    <xf numFmtId="169" fontId="17" fillId="5" borderId="6" xfId="1" applyNumberFormat="1" applyFont="1" applyFill="1" applyBorder="1" applyAlignment="1">
      <alignment horizontal="center" vertical="center"/>
    </xf>
    <xf numFmtId="169" fontId="17" fillId="5" borderId="5" xfId="1" applyNumberFormat="1" applyFont="1" applyFill="1" applyBorder="1" applyAlignment="1">
      <alignment horizontal="center" vertical="center"/>
    </xf>
    <xf numFmtId="165" fontId="6" fillId="9" borderId="2" xfId="1" applyNumberFormat="1" applyFont="1" applyFill="1" applyBorder="1" applyAlignment="1">
      <alignment horizontal="center" vertical="center" wrapText="1"/>
    </xf>
    <xf numFmtId="165" fontId="6" fillId="9" borderId="6" xfId="1" applyNumberFormat="1" applyFont="1" applyFill="1" applyBorder="1" applyAlignment="1">
      <alignment horizontal="center" vertical="center" wrapText="1"/>
    </xf>
    <xf numFmtId="165" fontId="6" fillId="9" borderId="5" xfId="1" applyNumberFormat="1" applyFont="1" applyFill="1" applyBorder="1" applyAlignment="1">
      <alignment horizontal="center" vertical="center" wrapText="1"/>
    </xf>
    <xf numFmtId="49" fontId="6" fillId="8" borderId="2" xfId="1" applyNumberFormat="1" applyFont="1" applyFill="1" applyBorder="1" applyAlignment="1">
      <alignment horizontal="center" vertical="center" wrapText="1"/>
    </xf>
    <xf numFmtId="49" fontId="6" fillId="8" borderId="6" xfId="1" applyNumberFormat="1" applyFont="1" applyFill="1" applyBorder="1" applyAlignment="1">
      <alignment horizontal="center" vertical="center" wrapText="1"/>
    </xf>
    <xf numFmtId="49" fontId="6" fillId="8" borderId="5" xfId="1" applyNumberFormat="1" applyFont="1" applyFill="1" applyBorder="1" applyAlignment="1">
      <alignment horizontal="center" vertical="center" wrapText="1"/>
    </xf>
    <xf numFmtId="49" fontId="6" fillId="5" borderId="3" xfId="1" applyNumberFormat="1" applyFont="1" applyFill="1" applyBorder="1" applyAlignment="1">
      <alignment horizontal="center" vertical="center" wrapText="1"/>
    </xf>
    <xf numFmtId="49" fontId="6" fillId="5" borderId="5" xfId="1" applyNumberFormat="1" applyFont="1" applyFill="1" applyBorder="1" applyAlignment="1">
      <alignment horizontal="center" vertical="center" wrapText="1"/>
    </xf>
    <xf numFmtId="0" fontId="50" fillId="0" borderId="0" xfId="0" applyNumberFormat="1" applyFont="1" applyAlignment="1">
      <alignment horizontal="right" vertical="top" wrapText="1"/>
    </xf>
    <xf numFmtId="0" fontId="6" fillId="11" borderId="23" xfId="1" applyFont="1" applyFill="1" applyBorder="1" applyAlignment="1">
      <alignment horizontal="center" vertical="center" wrapText="1"/>
    </xf>
    <xf numFmtId="0" fontId="6" fillId="11" borderId="13" xfId="1" applyFont="1" applyFill="1" applyBorder="1" applyAlignment="1">
      <alignment horizontal="center" vertical="center" wrapText="1"/>
    </xf>
    <xf numFmtId="0" fontId="6" fillId="11" borderId="0" xfId="1" applyFont="1" applyFill="1" applyBorder="1" applyAlignment="1">
      <alignment horizontal="center" vertical="center" wrapText="1"/>
    </xf>
    <xf numFmtId="0" fontId="6" fillId="11" borderId="14" xfId="1" applyFont="1" applyFill="1" applyBorder="1" applyAlignment="1">
      <alignment horizontal="center" vertical="center" wrapText="1"/>
    </xf>
    <xf numFmtId="0" fontId="3" fillId="3" borderId="0" xfId="1" applyFont="1" applyFill="1" applyBorder="1" applyAlignment="1">
      <alignment horizontal="center" vertical="center"/>
    </xf>
    <xf numFmtId="0" fontId="3" fillId="3" borderId="25" xfId="1" applyFont="1" applyFill="1" applyBorder="1" applyAlignment="1">
      <alignment horizontal="center" vertical="center"/>
    </xf>
    <xf numFmtId="0" fontId="3" fillId="3" borderId="22" xfId="1" applyFont="1" applyFill="1" applyBorder="1" applyAlignment="1">
      <alignment horizontal="center" vertical="center"/>
    </xf>
    <xf numFmtId="0" fontId="3" fillId="3" borderId="4" xfId="1" applyFont="1" applyFill="1" applyBorder="1" applyAlignment="1">
      <alignment horizontal="center" vertical="center"/>
    </xf>
    <xf numFmtId="0" fontId="6" fillId="11" borderId="7" xfId="1" applyFont="1" applyFill="1" applyBorder="1" applyAlignment="1">
      <alignment horizontal="center" vertical="center" wrapText="1"/>
    </xf>
    <xf numFmtId="0" fontId="6" fillId="11" borderId="8" xfId="1" applyFont="1" applyFill="1" applyBorder="1" applyAlignment="1">
      <alignment horizontal="center" vertical="center" wrapText="1"/>
    </xf>
    <xf numFmtId="0" fontId="6" fillId="11" borderId="9" xfId="1" applyFont="1" applyFill="1" applyBorder="1" applyAlignment="1">
      <alignment horizontal="center" vertical="center" wrapText="1"/>
    </xf>
    <xf numFmtId="0" fontId="3" fillId="3" borderId="1"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9" xfId="1" applyFont="1" applyFill="1" applyBorder="1" applyAlignment="1">
      <alignment horizontal="center" vertical="center"/>
    </xf>
    <xf numFmtId="0" fontId="5" fillId="12" borderId="7" xfId="1" applyFont="1" applyFill="1" applyBorder="1" applyAlignment="1">
      <alignment horizontal="center" vertical="center" wrapText="1"/>
    </xf>
    <xf numFmtId="0" fontId="5" fillId="12" borderId="8" xfId="1" applyFont="1" applyFill="1" applyBorder="1" applyAlignment="1">
      <alignment horizontal="center" vertical="center" wrapText="1"/>
    </xf>
    <xf numFmtId="0" fontId="5" fillId="12" borderId="9" xfId="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4" fontId="17" fillId="9" borderId="2" xfId="1" applyNumberFormat="1" applyFont="1" applyFill="1" applyBorder="1" applyAlignment="1">
      <alignment horizontal="center" vertical="center"/>
    </xf>
    <xf numFmtId="4" fontId="17" fillId="9" borderId="5" xfId="1" applyNumberFormat="1" applyFont="1" applyFill="1" applyBorder="1" applyAlignment="1">
      <alignment horizontal="center" vertical="center"/>
    </xf>
    <xf numFmtId="0" fontId="18" fillId="2" borderId="2" xfId="1" applyFont="1" applyFill="1" applyBorder="1" applyAlignment="1">
      <alignment horizontal="center" vertical="center" wrapText="1"/>
    </xf>
    <xf numFmtId="0" fontId="18" fillId="2" borderId="6" xfId="1" applyFont="1" applyFill="1" applyBorder="1" applyAlignment="1">
      <alignment horizontal="center" vertical="center" wrapText="1"/>
    </xf>
    <xf numFmtId="0" fontId="18" fillId="2" borderId="5" xfId="1" applyFont="1" applyFill="1" applyBorder="1" applyAlignment="1">
      <alignment horizontal="center" vertical="center" wrapText="1"/>
    </xf>
    <xf numFmtId="169" fontId="17" fillId="9" borderId="2" xfId="0" applyNumberFormat="1" applyFont="1" applyFill="1" applyBorder="1" applyAlignment="1">
      <alignment horizontal="center" vertical="center" wrapText="1"/>
    </xf>
    <xf numFmtId="169" fontId="17" fillId="9" borderId="5" xfId="0" applyNumberFormat="1" applyFont="1" applyFill="1" applyBorder="1" applyAlignment="1">
      <alignment horizontal="center" vertical="center" wrapText="1"/>
    </xf>
    <xf numFmtId="0" fontId="10" fillId="9" borderId="2" xfId="1" applyFont="1" applyFill="1" applyBorder="1" applyAlignment="1">
      <alignment horizontal="left" vertical="center" wrapText="1"/>
    </xf>
    <xf numFmtId="0" fontId="10" fillId="9" borderId="6" xfId="1" applyFont="1" applyFill="1" applyBorder="1" applyAlignment="1">
      <alignment horizontal="left" vertical="center" wrapText="1"/>
    </xf>
    <xf numFmtId="0" fontId="10" fillId="9" borderId="5" xfId="1" applyFont="1" applyFill="1" applyBorder="1" applyAlignment="1">
      <alignment horizontal="left" vertical="center" wrapText="1"/>
    </xf>
    <xf numFmtId="169" fontId="17" fillId="8" borderId="2" xfId="1" applyNumberFormat="1" applyFont="1" applyFill="1" applyBorder="1" applyAlignment="1">
      <alignment horizontal="center" vertical="center"/>
    </xf>
    <xf numFmtId="169" fontId="17" fillId="8" borderId="6" xfId="1" applyNumberFormat="1" applyFont="1" applyFill="1" applyBorder="1" applyAlignment="1">
      <alignment horizontal="center" vertical="center"/>
    </xf>
    <xf numFmtId="169" fontId="17" fillId="8" borderId="5" xfId="1" applyNumberFormat="1" applyFont="1" applyFill="1" applyBorder="1" applyAlignment="1">
      <alignment horizontal="center" vertical="center"/>
    </xf>
    <xf numFmtId="0" fontId="11" fillId="8" borderId="2" xfId="1" applyFont="1" applyFill="1" applyBorder="1" applyAlignment="1">
      <alignment horizontal="left" vertical="center" wrapText="1"/>
    </xf>
    <xf numFmtId="0" fontId="11" fillId="8" borderId="6" xfId="1" applyFont="1" applyFill="1" applyBorder="1" applyAlignment="1">
      <alignment horizontal="left" vertical="center" wrapText="1"/>
    </xf>
    <xf numFmtId="0" fontId="11" fillId="8" borderId="5" xfId="1" applyFont="1" applyFill="1" applyBorder="1" applyAlignment="1">
      <alignment horizontal="left" vertical="center" wrapText="1"/>
    </xf>
    <xf numFmtId="169" fontId="17" fillId="9" borderId="6" xfId="0" applyNumberFormat="1" applyFont="1" applyFill="1" applyBorder="1" applyAlignment="1">
      <alignment horizontal="center" vertical="center" wrapText="1"/>
    </xf>
    <xf numFmtId="4" fontId="6" fillId="8" borderId="2" xfId="1" applyNumberFormat="1" applyFont="1" applyFill="1" applyBorder="1" applyAlignment="1">
      <alignment horizontal="center" vertical="center" wrapText="1"/>
    </xf>
    <xf numFmtId="4" fontId="6" fillId="8" borderId="6" xfId="1" applyNumberFormat="1" applyFont="1" applyFill="1" applyBorder="1" applyAlignment="1">
      <alignment horizontal="center" vertical="center" wrapText="1"/>
    </xf>
    <xf numFmtId="4" fontId="6" fillId="8" borderId="5" xfId="1" applyNumberFormat="1" applyFont="1" applyFill="1" applyBorder="1" applyAlignment="1">
      <alignment horizontal="center" vertical="center" wrapText="1"/>
    </xf>
    <xf numFmtId="169" fontId="17" fillId="9" borderId="2" xfId="0" applyNumberFormat="1" applyFont="1" applyFill="1" applyBorder="1" applyAlignment="1">
      <alignment horizontal="center" vertical="center"/>
    </xf>
    <xf numFmtId="169" fontId="17" fillId="9" borderId="5" xfId="0" applyNumberFormat="1" applyFont="1" applyFill="1" applyBorder="1" applyAlignment="1">
      <alignment horizontal="center" vertical="center"/>
    </xf>
    <xf numFmtId="49" fontId="6" fillId="9" borderId="2" xfId="4" applyNumberFormat="1" applyFont="1" applyFill="1" applyBorder="1" applyAlignment="1">
      <alignment horizontal="left" vertical="center" wrapText="1"/>
    </xf>
    <xf numFmtId="49" fontId="6" fillId="9" borderId="5" xfId="4" applyNumberFormat="1" applyFont="1" applyFill="1" applyBorder="1" applyAlignment="1">
      <alignment horizontal="left" vertical="center" wrapText="1"/>
    </xf>
    <xf numFmtId="165" fontId="17" fillId="9" borderId="2" xfId="1" applyNumberFormat="1" applyFont="1" applyFill="1" applyBorder="1" applyAlignment="1">
      <alignment horizontal="center" vertical="center" wrapText="1"/>
    </xf>
    <xf numFmtId="165" fontId="17" fillId="9" borderId="6" xfId="1" applyNumberFormat="1" applyFont="1" applyFill="1" applyBorder="1" applyAlignment="1">
      <alignment horizontal="center" vertical="center" wrapText="1"/>
    </xf>
    <xf numFmtId="165" fontId="17" fillId="9" borderId="5" xfId="1" applyNumberFormat="1" applyFont="1" applyFill="1" applyBorder="1" applyAlignment="1">
      <alignment horizontal="center" vertical="center" wrapText="1"/>
    </xf>
    <xf numFmtId="0" fontId="6" fillId="9" borderId="2" xfId="0" applyFont="1" applyFill="1" applyBorder="1" applyAlignment="1">
      <alignment horizontal="left" vertical="center" wrapText="1"/>
    </xf>
    <xf numFmtId="0" fontId="6" fillId="9" borderId="6" xfId="0" applyFont="1" applyFill="1" applyBorder="1" applyAlignment="1">
      <alignment horizontal="left" vertical="center" wrapText="1"/>
    </xf>
    <xf numFmtId="0" fontId="6" fillId="9" borderId="5" xfId="0" applyFont="1" applyFill="1" applyBorder="1" applyAlignment="1">
      <alignment horizontal="left" vertical="center" wrapText="1"/>
    </xf>
    <xf numFmtId="165" fontId="17" fillId="8" borderId="2" xfId="1" applyNumberFormat="1" applyFont="1" applyFill="1" applyBorder="1" applyAlignment="1">
      <alignment horizontal="center" vertical="center" wrapText="1"/>
    </xf>
    <xf numFmtId="165" fontId="17" fillId="8" borderId="6" xfId="1" applyNumberFormat="1" applyFont="1" applyFill="1" applyBorder="1" applyAlignment="1">
      <alignment horizontal="center" vertical="center" wrapText="1"/>
    </xf>
    <xf numFmtId="165" fontId="17" fillId="8" borderId="5" xfId="1" applyNumberFormat="1" applyFont="1" applyFill="1" applyBorder="1" applyAlignment="1">
      <alignment horizontal="center" vertical="center" wrapText="1"/>
    </xf>
    <xf numFmtId="49" fontId="6" fillId="5" borderId="2" xfId="4" applyNumberFormat="1" applyFont="1" applyFill="1" applyBorder="1" applyAlignment="1">
      <alignment horizontal="left" vertical="center" wrapText="1"/>
    </xf>
    <xf numFmtId="49" fontId="6" fillId="5" borderId="6" xfId="4" applyNumberFormat="1" applyFont="1" applyFill="1" applyBorder="1" applyAlignment="1">
      <alignment horizontal="left" vertical="center" wrapText="1"/>
    </xf>
    <xf numFmtId="49" fontId="6" fillId="5" borderId="5" xfId="4" applyNumberFormat="1" applyFont="1" applyFill="1" applyBorder="1" applyAlignment="1">
      <alignment horizontal="left" vertical="center" wrapText="1"/>
    </xf>
    <xf numFmtId="0" fontId="6" fillId="8" borderId="6" xfId="0" applyFont="1" applyFill="1" applyBorder="1" applyAlignment="1">
      <alignment horizontal="left" vertical="center" wrapText="1"/>
    </xf>
    <xf numFmtId="0" fontId="6" fillId="8" borderId="5" xfId="0" applyFont="1" applyFill="1" applyBorder="1" applyAlignment="1">
      <alignment horizontal="left" vertical="center" wrapText="1"/>
    </xf>
    <xf numFmtId="169" fontId="17" fillId="9" borderId="2" xfId="1" applyNumberFormat="1" applyFont="1" applyFill="1" applyBorder="1" applyAlignment="1">
      <alignment horizontal="center" vertical="center"/>
    </xf>
    <xf numFmtId="169" fontId="17" fillId="9" borderId="6" xfId="1" applyNumberFormat="1" applyFont="1" applyFill="1" applyBorder="1" applyAlignment="1">
      <alignment horizontal="center" vertical="center"/>
    </xf>
    <xf numFmtId="169" fontId="17" fillId="9" borderId="5" xfId="1" applyNumberFormat="1" applyFont="1" applyFill="1" applyBorder="1" applyAlignment="1">
      <alignment horizontal="center" vertical="center"/>
    </xf>
    <xf numFmtId="0" fontId="4" fillId="8" borderId="2" xfId="1" applyFont="1" applyFill="1" applyBorder="1" applyAlignment="1">
      <alignment horizontal="center" vertical="center" wrapText="1"/>
    </xf>
    <xf numFmtId="4" fontId="17" fillId="9" borderId="1" xfId="1"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6" fillId="11" borderId="1" xfId="1" applyFont="1" applyFill="1" applyBorder="1" applyAlignment="1">
      <alignment horizontal="center" vertical="center" wrapText="1"/>
    </xf>
    <xf numFmtId="0" fontId="6" fillId="8" borderId="2" xfId="0" applyFont="1" applyFill="1" applyBorder="1" applyAlignment="1">
      <alignment horizontal="left" vertical="center" wrapText="1"/>
    </xf>
    <xf numFmtId="165" fontId="17" fillId="5" borderId="6" xfId="1" applyNumberFormat="1" applyFont="1" applyFill="1" applyBorder="1" applyAlignment="1">
      <alignment horizontal="center" vertical="center" wrapText="1"/>
    </xf>
    <xf numFmtId="165" fontId="17" fillId="5" borderId="5" xfId="1" applyNumberFormat="1" applyFont="1" applyFill="1" applyBorder="1" applyAlignment="1">
      <alignment horizontal="center" vertical="center" wrapText="1"/>
    </xf>
    <xf numFmtId="4" fontId="17" fillId="9" borderId="6" xfId="1" applyNumberFormat="1" applyFont="1" applyFill="1" applyBorder="1" applyAlignment="1">
      <alignment horizontal="center" vertical="center"/>
    </xf>
    <xf numFmtId="0" fontId="4" fillId="0" borderId="6" xfId="1" applyNumberFormat="1" applyFont="1" applyFill="1" applyBorder="1" applyAlignment="1">
      <alignment horizontal="center" vertical="center" wrapText="1"/>
    </xf>
    <xf numFmtId="0" fontId="4" fillId="0" borderId="2" xfId="4" applyNumberFormat="1" applyFont="1" applyFill="1" applyBorder="1" applyAlignment="1">
      <alignment horizontal="center" vertical="center" wrapText="1"/>
    </xf>
    <xf numFmtId="0" fontId="4" fillId="0" borderId="6" xfId="4" applyNumberFormat="1" applyFont="1" applyFill="1" applyBorder="1" applyAlignment="1">
      <alignment horizontal="center" vertical="center" wrapText="1"/>
    </xf>
    <xf numFmtId="0" fontId="4" fillId="0" borderId="5" xfId="4" applyNumberFormat="1" applyFont="1" applyFill="1" applyBorder="1" applyAlignment="1">
      <alignment horizontal="center" vertical="center" wrapText="1"/>
    </xf>
    <xf numFmtId="49" fontId="6" fillId="8" borderId="2" xfId="4" applyNumberFormat="1" applyFont="1" applyFill="1" applyBorder="1" applyAlignment="1">
      <alignment horizontal="left" vertical="center" wrapText="1"/>
    </xf>
    <xf numFmtId="49" fontId="6" fillId="8" borderId="6" xfId="4" applyNumberFormat="1" applyFont="1" applyFill="1" applyBorder="1" applyAlignment="1">
      <alignment horizontal="left" vertical="center" wrapText="1"/>
    </xf>
    <xf numFmtId="49" fontId="6" fillId="8" borderId="5" xfId="4" applyNumberFormat="1" applyFont="1" applyFill="1" applyBorder="1" applyAlignment="1">
      <alignment horizontal="left" vertical="center" wrapText="1"/>
    </xf>
    <xf numFmtId="165" fontId="17" fillId="5" borderId="2" xfId="1" applyNumberFormat="1" applyFont="1" applyFill="1" applyBorder="1" applyAlignment="1">
      <alignment horizontal="center" vertical="center" wrapText="1"/>
    </xf>
    <xf numFmtId="4" fontId="17" fillId="8" borderId="1" xfId="1" applyNumberFormat="1" applyFont="1" applyFill="1" applyBorder="1" applyAlignment="1">
      <alignment horizontal="center" vertical="center" wrapText="1"/>
    </xf>
    <xf numFmtId="4" fontId="17" fillId="9" borderId="2" xfId="1" applyNumberFormat="1" applyFont="1" applyFill="1" applyBorder="1" applyAlignment="1">
      <alignment horizontal="center" vertical="center" wrapText="1"/>
    </xf>
    <xf numFmtId="4" fontId="17" fillId="9" borderId="5" xfId="1" applyNumberFormat="1" applyFont="1" applyFill="1" applyBorder="1" applyAlignment="1">
      <alignment horizontal="center" vertical="center" wrapText="1"/>
    </xf>
    <xf numFmtId="4" fontId="17" fillId="5" borderId="5" xfId="1" applyNumberFormat="1" applyFont="1" applyFill="1" applyBorder="1" applyAlignment="1">
      <alignment horizontal="center" vertical="center" wrapText="1"/>
    </xf>
    <xf numFmtId="4" fontId="17" fillId="5" borderId="1" xfId="1" applyNumberFormat="1" applyFont="1" applyFill="1" applyBorder="1" applyAlignment="1">
      <alignment horizontal="center" vertical="center" wrapText="1"/>
    </xf>
    <xf numFmtId="0" fontId="38" fillId="11" borderId="1" xfId="1" applyFont="1" applyFill="1" applyBorder="1" applyAlignment="1">
      <alignment horizontal="center" vertical="center" wrapText="1"/>
    </xf>
    <xf numFmtId="0" fontId="17" fillId="5" borderId="2" xfId="1" applyFont="1" applyFill="1" applyBorder="1" applyAlignment="1">
      <alignment horizontal="center" vertical="center"/>
    </xf>
    <xf numFmtId="0" fontId="17" fillId="5" borderId="6" xfId="1" applyFont="1" applyFill="1" applyBorder="1" applyAlignment="1">
      <alignment horizontal="center" vertical="center"/>
    </xf>
    <xf numFmtId="0" fontId="17" fillId="5" borderId="5" xfId="1" applyFont="1" applyFill="1" applyBorder="1" applyAlignment="1">
      <alignment horizontal="center" vertical="center"/>
    </xf>
    <xf numFmtId="2" fontId="17" fillId="9" borderId="1" xfId="1" applyNumberFormat="1" applyFont="1" applyFill="1" applyBorder="1" applyAlignment="1">
      <alignment horizontal="center" vertical="center" wrapText="1"/>
    </xf>
    <xf numFmtId="0" fontId="6" fillId="5" borderId="2" xfId="1" applyFont="1" applyFill="1" applyBorder="1" applyAlignment="1">
      <alignment horizontal="center" vertical="center" wrapText="1"/>
    </xf>
    <xf numFmtId="44" fontId="6" fillId="8" borderId="2" xfId="4" applyFont="1" applyFill="1" applyBorder="1" applyAlignment="1">
      <alignment horizontal="left" vertical="center" wrapText="1"/>
    </xf>
    <xf numFmtId="44" fontId="6" fillId="8" borderId="6" xfId="4" applyFont="1" applyFill="1" applyBorder="1" applyAlignment="1">
      <alignment horizontal="left" vertical="center" wrapText="1"/>
    </xf>
    <xf numFmtId="44" fontId="6" fillId="8" borderId="5" xfId="4" applyFont="1" applyFill="1" applyBorder="1" applyAlignment="1">
      <alignment horizontal="left" vertical="center" wrapText="1"/>
    </xf>
    <xf numFmtId="4" fontId="17" fillId="8" borderId="2" xfId="1" applyNumberFormat="1" applyFont="1" applyFill="1" applyBorder="1" applyAlignment="1">
      <alignment horizontal="center" vertical="center" wrapText="1"/>
    </xf>
    <xf numFmtId="4" fontId="17" fillId="8" borderId="6" xfId="1" applyNumberFormat="1" applyFont="1" applyFill="1" applyBorder="1" applyAlignment="1">
      <alignment horizontal="center" vertical="center" wrapText="1"/>
    </xf>
    <xf numFmtId="4" fontId="17" fillId="8" borderId="5" xfId="1" applyNumberFormat="1" applyFont="1" applyFill="1" applyBorder="1" applyAlignment="1">
      <alignment horizontal="center" vertical="center" wrapText="1"/>
    </xf>
    <xf numFmtId="0" fontId="12" fillId="0" borderId="5" xfId="1" applyNumberFormat="1" applyFont="1" applyFill="1" applyBorder="1" applyAlignment="1">
      <alignment horizontal="center" vertical="center" wrapText="1"/>
    </xf>
    <xf numFmtId="2" fontId="17" fillId="8" borderId="2" xfId="1" applyNumberFormat="1" applyFont="1" applyFill="1" applyBorder="1" applyAlignment="1">
      <alignment horizontal="center" vertical="top" wrapText="1"/>
    </xf>
    <xf numFmtId="2" fontId="17" fillId="8" borderId="5" xfId="1" applyNumberFormat="1" applyFont="1" applyFill="1" applyBorder="1" applyAlignment="1">
      <alignment horizontal="center" vertical="top" wrapText="1"/>
    </xf>
    <xf numFmtId="0" fontId="6" fillId="8" borderId="5" xfId="1" applyFont="1" applyFill="1" applyBorder="1" applyAlignment="1">
      <alignment horizontal="left" vertical="center" wrapText="1"/>
    </xf>
    <xf numFmtId="0" fontId="12" fillId="0" borderId="13" xfId="1" applyNumberFormat="1" applyFont="1" applyFill="1" applyBorder="1" applyAlignment="1">
      <alignment horizontal="center" vertical="center" wrapText="1"/>
    </xf>
    <xf numFmtId="0" fontId="12" fillId="0" borderId="14" xfId="1" applyNumberFormat="1" applyFont="1" applyFill="1" applyBorder="1" applyAlignment="1">
      <alignment horizontal="center" vertical="center" wrapText="1"/>
    </xf>
    <xf numFmtId="0" fontId="12" fillId="0" borderId="15" xfId="1" applyNumberFormat="1" applyFont="1" applyFill="1" applyBorder="1" applyAlignment="1">
      <alignment horizontal="center" vertical="center" wrapText="1"/>
    </xf>
    <xf numFmtId="0" fontId="10" fillId="9" borderId="2" xfId="1" applyFont="1" applyFill="1" applyBorder="1" applyAlignment="1">
      <alignment horizontal="center" vertical="center" wrapText="1"/>
    </xf>
    <xf numFmtId="0" fontId="10" fillId="9" borderId="6" xfId="1" applyFont="1" applyFill="1" applyBorder="1" applyAlignment="1">
      <alignment horizontal="center" vertical="center" wrapText="1"/>
    </xf>
    <xf numFmtId="0" fontId="10" fillId="9" borderId="5" xfId="1" applyFont="1" applyFill="1" applyBorder="1" applyAlignment="1">
      <alignment horizontal="center" vertical="center" wrapText="1"/>
    </xf>
    <xf numFmtId="0" fontId="11" fillId="8" borderId="2" xfId="1" applyFont="1" applyFill="1" applyBorder="1" applyAlignment="1">
      <alignment horizontal="center" vertical="center" wrapText="1"/>
    </xf>
    <xf numFmtId="0" fontId="11" fillId="8" borderId="6" xfId="1" applyFont="1" applyFill="1" applyBorder="1" applyAlignment="1">
      <alignment horizontal="center" vertical="center" wrapText="1"/>
    </xf>
    <xf numFmtId="0" fontId="11" fillId="8" borderId="5" xfId="1" applyFont="1" applyFill="1" applyBorder="1" applyAlignment="1">
      <alignment horizontal="center" vertical="center" wrapText="1"/>
    </xf>
    <xf numFmtId="4" fontId="6" fillId="8" borderId="2" xfId="1" applyNumberFormat="1" applyFont="1" applyFill="1" applyBorder="1" applyAlignment="1">
      <alignment horizontal="center" vertical="center"/>
    </xf>
    <xf numFmtId="4" fontId="6" fillId="8" borderId="6" xfId="1" applyNumberFormat="1" applyFont="1" applyFill="1" applyBorder="1" applyAlignment="1">
      <alignment horizontal="center" vertical="center"/>
    </xf>
    <xf numFmtId="4" fontId="6" fillId="8" borderId="5" xfId="1" applyNumberFormat="1" applyFont="1" applyFill="1" applyBorder="1" applyAlignment="1">
      <alignment horizontal="center" vertical="center"/>
    </xf>
    <xf numFmtId="165" fontId="6" fillId="8" borderId="2" xfId="1" applyNumberFormat="1" applyFont="1" applyFill="1" applyBorder="1" applyAlignment="1">
      <alignment horizontal="center" vertical="center"/>
    </xf>
    <xf numFmtId="165" fontId="6" fillId="8" borderId="6" xfId="1" applyNumberFormat="1" applyFont="1" applyFill="1" applyBorder="1" applyAlignment="1">
      <alignment horizontal="center" vertical="center"/>
    </xf>
    <xf numFmtId="165" fontId="6" fillId="8" borderId="5" xfId="1" applyNumberFormat="1" applyFont="1" applyFill="1" applyBorder="1" applyAlignment="1">
      <alignment horizontal="center" vertical="center"/>
    </xf>
    <xf numFmtId="0" fontId="10" fillId="8" borderId="2" xfId="1" applyFont="1" applyFill="1" applyBorder="1" applyAlignment="1">
      <alignment horizontal="left" vertical="center" wrapText="1"/>
    </xf>
    <xf numFmtId="0" fontId="10" fillId="8" borderId="6" xfId="1" applyFont="1" applyFill="1" applyBorder="1" applyAlignment="1">
      <alignment horizontal="left" vertical="center" wrapText="1"/>
    </xf>
    <xf numFmtId="0" fontId="10" fillId="8" borderId="5" xfId="1" applyFont="1" applyFill="1" applyBorder="1" applyAlignment="1">
      <alignment horizontal="left" vertical="center" wrapText="1"/>
    </xf>
    <xf numFmtId="0" fontId="18" fillId="0" borderId="26" xfId="1" applyNumberFormat="1" applyFont="1" applyFill="1" applyBorder="1" applyAlignment="1">
      <alignment horizontal="center" vertical="center" wrapText="1"/>
    </xf>
    <xf numFmtId="0" fontId="18" fillId="0" borderId="27" xfId="1" applyNumberFormat="1" applyFont="1" applyFill="1" applyBorder="1" applyAlignment="1">
      <alignment horizontal="center" vertical="center" wrapText="1"/>
    </xf>
    <xf numFmtId="0" fontId="18" fillId="0" borderId="28" xfId="1" applyNumberFormat="1" applyFont="1" applyFill="1" applyBorder="1" applyAlignment="1">
      <alignment horizontal="center" vertical="center" wrapText="1"/>
    </xf>
    <xf numFmtId="0" fontId="48" fillId="0" borderId="2" xfId="0" applyNumberFormat="1" applyFont="1" applyFill="1" applyBorder="1" applyAlignment="1">
      <alignment horizontal="center" vertical="center" wrapText="1"/>
    </xf>
    <xf numFmtId="0" fontId="48" fillId="0" borderId="5"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xf>
    <xf numFmtId="165" fontId="6" fillId="5" borderId="2" xfId="1" applyNumberFormat="1" applyFont="1" applyFill="1" applyBorder="1" applyAlignment="1">
      <alignment horizontal="center" vertical="center"/>
    </xf>
    <xf numFmtId="165" fontId="6" fillId="5" borderId="6" xfId="1" applyNumberFormat="1" applyFont="1" applyFill="1" applyBorder="1" applyAlignment="1">
      <alignment horizontal="center" vertical="center"/>
    </xf>
    <xf numFmtId="165" fontId="6" fillId="5" borderId="5" xfId="1" applyNumberFormat="1" applyFont="1" applyFill="1" applyBorder="1" applyAlignment="1">
      <alignment horizontal="center" vertical="center"/>
    </xf>
    <xf numFmtId="0" fontId="6" fillId="5" borderId="2"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5" xfId="0" applyFont="1" applyFill="1" applyBorder="1" applyAlignment="1">
      <alignment horizontal="left" vertical="center" wrapText="1"/>
    </xf>
    <xf numFmtId="0" fontId="38" fillId="11" borderId="7" xfId="1" applyFont="1" applyFill="1" applyBorder="1" applyAlignment="1">
      <alignment horizontal="center" vertical="center" wrapText="1"/>
    </xf>
    <xf numFmtId="0" fontId="38" fillId="11" borderId="8" xfId="1" applyFont="1" applyFill="1" applyBorder="1" applyAlignment="1">
      <alignment horizontal="center" vertical="center" wrapText="1"/>
    </xf>
    <xf numFmtId="0" fontId="38" fillId="11" borderId="9" xfId="1" applyFont="1" applyFill="1" applyBorder="1" applyAlignment="1">
      <alignment horizontal="center" vertical="center" wrapText="1"/>
    </xf>
    <xf numFmtId="165" fontId="17" fillId="9" borderId="2" xfId="2" applyNumberFormat="1" applyFont="1" applyFill="1" applyBorder="1" applyAlignment="1">
      <alignment horizontal="center" vertical="center"/>
    </xf>
    <xf numFmtId="165" fontId="17" fillId="9" borderId="5" xfId="2" applyNumberFormat="1" applyFont="1" applyFill="1" applyBorder="1" applyAlignment="1">
      <alignment horizontal="center" vertical="center"/>
    </xf>
    <xf numFmtId="0" fontId="11" fillId="9" borderId="2" xfId="1" applyFont="1" applyFill="1" applyBorder="1" applyAlignment="1">
      <alignment horizontal="left" vertical="center" wrapText="1"/>
    </xf>
    <xf numFmtId="0" fontId="11" fillId="9" borderId="5" xfId="1" applyFont="1" applyFill="1" applyBorder="1" applyAlignment="1">
      <alignment horizontal="left" vertical="center" wrapText="1"/>
    </xf>
    <xf numFmtId="170" fontId="17" fillId="5" borderId="2" xfId="1" applyNumberFormat="1" applyFont="1" applyFill="1" applyBorder="1" applyAlignment="1">
      <alignment horizontal="center" vertical="center" wrapText="1"/>
    </xf>
    <xf numFmtId="170" fontId="17" fillId="5" borderId="5" xfId="1" applyNumberFormat="1" applyFont="1" applyFill="1" applyBorder="1" applyAlignment="1">
      <alignment horizontal="center" vertical="center" wrapText="1"/>
    </xf>
    <xf numFmtId="0" fontId="18" fillId="0" borderId="2"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5" xfId="1" applyFont="1" applyBorder="1" applyAlignment="1">
      <alignment horizontal="center" vertical="center" wrapText="1"/>
    </xf>
    <xf numFmtId="0" fontId="17" fillId="5" borderId="2" xfId="1" applyFont="1" applyFill="1" applyBorder="1" applyAlignment="1">
      <alignment horizontal="center" vertical="center" wrapText="1"/>
    </xf>
    <xf numFmtId="0" fontId="17" fillId="5" borderId="6" xfId="1" applyFont="1" applyFill="1" applyBorder="1" applyAlignment="1">
      <alignment horizontal="center" vertical="center" wrapText="1"/>
    </xf>
    <xf numFmtId="0" fontId="17" fillId="5" borderId="5" xfId="1" applyFont="1" applyFill="1" applyBorder="1" applyAlignment="1">
      <alignment horizontal="center" vertical="center" wrapText="1"/>
    </xf>
    <xf numFmtId="2" fontId="17" fillId="8" borderId="2" xfId="1" applyNumberFormat="1" applyFont="1" applyFill="1" applyBorder="1" applyAlignment="1">
      <alignment horizontal="center" vertical="center" wrapText="1"/>
    </xf>
    <xf numFmtId="2" fontId="17" fillId="8" borderId="6" xfId="1" applyNumberFormat="1" applyFont="1" applyFill="1" applyBorder="1" applyAlignment="1">
      <alignment horizontal="center" vertical="center" wrapText="1"/>
    </xf>
    <xf numFmtId="2" fontId="17" fillId="8" borderId="5" xfId="1" applyNumberFormat="1" applyFont="1" applyFill="1" applyBorder="1" applyAlignment="1">
      <alignment horizontal="center" vertical="center" wrapText="1"/>
    </xf>
    <xf numFmtId="0" fontId="6" fillId="8" borderId="6" xfId="1" applyFont="1" applyFill="1" applyBorder="1" applyAlignment="1">
      <alignment horizontal="left" vertical="center" wrapText="1"/>
    </xf>
    <xf numFmtId="0" fontId="18" fillId="0" borderId="1" xfId="1" applyNumberFormat="1" applyFont="1" applyFill="1" applyBorder="1" applyAlignment="1">
      <alignment horizontal="center" vertical="center" wrapText="1"/>
    </xf>
    <xf numFmtId="0" fontId="3" fillId="12" borderId="7" xfId="1" applyFont="1" applyFill="1" applyBorder="1" applyAlignment="1">
      <alignment horizontal="center" vertical="center"/>
    </xf>
    <xf numFmtId="0" fontId="3" fillId="12" borderId="8" xfId="1" applyFont="1" applyFill="1" applyBorder="1" applyAlignment="1">
      <alignment horizontal="center" vertical="center"/>
    </xf>
    <xf numFmtId="0" fontId="3" fillId="12" borderId="9" xfId="1" applyFont="1" applyFill="1" applyBorder="1" applyAlignment="1">
      <alignment horizontal="center" vertical="center"/>
    </xf>
    <xf numFmtId="0" fontId="4" fillId="8" borderId="5"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6" fillId="8" borderId="2" xfId="1" applyFont="1" applyFill="1" applyBorder="1" applyAlignment="1">
      <alignment horizontal="center" vertical="center"/>
    </xf>
    <xf numFmtId="0" fontId="6" fillId="8" borderId="5" xfId="1" applyFont="1" applyFill="1" applyBorder="1" applyAlignment="1">
      <alignment horizontal="center" vertical="center"/>
    </xf>
    <xf numFmtId="0" fontId="4" fillId="5" borderId="2" xfId="1" applyFont="1" applyFill="1" applyBorder="1" applyAlignment="1">
      <alignment horizontal="center" vertical="center" wrapText="1"/>
    </xf>
    <xf numFmtId="0" fontId="4" fillId="5" borderId="6" xfId="1" applyFont="1" applyFill="1" applyBorder="1" applyAlignment="1">
      <alignment horizontal="center" vertical="center" wrapText="1"/>
    </xf>
    <xf numFmtId="0" fontId="4" fillId="5" borderId="5" xfId="1" applyFont="1" applyFill="1" applyBorder="1" applyAlignment="1">
      <alignment horizontal="center" vertical="center" wrapText="1"/>
    </xf>
    <xf numFmtId="0" fontId="6" fillId="5" borderId="2"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5" xfId="1" applyFont="1" applyFill="1" applyBorder="1" applyAlignment="1">
      <alignment horizontal="center" vertical="center"/>
    </xf>
    <xf numFmtId="0" fontId="17" fillId="9" borderId="2" xfId="1" applyFont="1" applyFill="1" applyBorder="1" applyAlignment="1">
      <alignment horizontal="center" vertical="center"/>
    </xf>
    <xf numFmtId="0" fontId="17" fillId="9" borderId="6" xfId="1" applyFont="1" applyFill="1" applyBorder="1" applyAlignment="1">
      <alignment horizontal="center" vertical="center"/>
    </xf>
    <xf numFmtId="0" fontId="17" fillId="9" borderId="5" xfId="1" applyFont="1" applyFill="1" applyBorder="1" applyAlignment="1">
      <alignment horizontal="center" vertical="center"/>
    </xf>
    <xf numFmtId="2" fontId="17" fillId="9" borderId="6" xfId="1" applyNumberFormat="1" applyFont="1" applyFill="1" applyBorder="1" applyAlignment="1">
      <alignment horizontal="center" vertical="center"/>
    </xf>
    <xf numFmtId="164" fontId="17" fillId="9" borderId="2" xfId="1" applyNumberFormat="1" applyFont="1" applyFill="1" applyBorder="1" applyAlignment="1">
      <alignment horizontal="center" vertical="center"/>
    </xf>
    <xf numFmtId="2" fontId="17" fillId="5" borderId="1" xfId="1" applyNumberFormat="1" applyFont="1" applyFill="1" applyBorder="1" applyAlignment="1">
      <alignment horizontal="center" vertical="center" wrapText="1"/>
    </xf>
    <xf numFmtId="2" fontId="17" fillId="8" borderId="1" xfId="1" applyNumberFormat="1" applyFont="1" applyFill="1" applyBorder="1" applyAlignment="1">
      <alignment horizontal="center" vertical="center" wrapText="1"/>
    </xf>
    <xf numFmtId="0" fontId="21" fillId="9" borderId="2" xfId="1" applyFont="1" applyFill="1" applyBorder="1" applyAlignment="1">
      <alignment horizontal="center" vertical="center"/>
    </xf>
    <xf numFmtId="0" fontId="21" fillId="9" borderId="5" xfId="1" applyFont="1" applyFill="1" applyBorder="1" applyAlignment="1">
      <alignment horizontal="center" vertical="center"/>
    </xf>
    <xf numFmtId="171" fontId="6" fillId="9" borderId="2" xfId="4" applyNumberFormat="1" applyFont="1" applyFill="1" applyBorder="1" applyAlignment="1">
      <alignment horizontal="left" vertical="center" wrapText="1"/>
    </xf>
    <xf numFmtId="171" fontId="6" fillId="9" borderId="5" xfId="4" applyNumberFormat="1" applyFont="1" applyFill="1" applyBorder="1" applyAlignment="1">
      <alignment horizontal="left" vertical="center" wrapText="1"/>
    </xf>
    <xf numFmtId="0" fontId="4" fillId="0" borderId="1" xfId="4" applyNumberFormat="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164" fontId="17" fillId="9" borderId="5" xfId="1" applyNumberFormat="1" applyFont="1" applyFill="1" applyBorder="1" applyAlignment="1">
      <alignment horizontal="center" vertical="center"/>
    </xf>
    <xf numFmtId="0" fontId="24" fillId="19" borderId="1" xfId="0" applyFont="1" applyFill="1" applyBorder="1" applyAlignment="1">
      <alignment horizontal="center" vertical="center"/>
    </xf>
    <xf numFmtId="0" fontId="17" fillId="9" borderId="2" xfId="1" applyFont="1" applyFill="1" applyBorder="1" applyAlignment="1">
      <alignment horizontal="left" vertical="center" wrapText="1"/>
    </xf>
    <xf numFmtId="0" fontId="17" fillId="9" borderId="6" xfId="1" applyFont="1" applyFill="1" applyBorder="1" applyAlignment="1">
      <alignment horizontal="left" vertical="center" wrapText="1"/>
    </xf>
    <xf numFmtId="164" fontId="17" fillId="9" borderId="6" xfId="1" applyNumberFormat="1" applyFont="1" applyFill="1" applyBorder="1" applyAlignment="1">
      <alignment horizontal="center" vertical="center" wrapText="1"/>
    </xf>
    <xf numFmtId="164" fontId="17" fillId="9" borderId="5" xfId="1" applyNumberFormat="1" applyFont="1" applyFill="1" applyBorder="1" applyAlignment="1">
      <alignment horizontal="center" vertical="center" wrapText="1"/>
    </xf>
    <xf numFmtId="164" fontId="18" fillId="9" borderId="6" xfId="1" applyNumberFormat="1" applyFont="1" applyFill="1" applyBorder="1" applyAlignment="1">
      <alignment horizontal="center" vertical="center" wrapText="1"/>
    </xf>
    <xf numFmtId="164" fontId="18" fillId="9" borderId="5" xfId="1" applyNumberFormat="1" applyFont="1" applyFill="1" applyBorder="1" applyAlignment="1">
      <alignment horizontal="center" vertical="center" wrapText="1"/>
    </xf>
    <xf numFmtId="4" fontId="17" fillId="5" borderId="2" xfId="1" applyNumberFormat="1" applyFont="1" applyFill="1" applyBorder="1" applyAlignment="1">
      <alignment horizontal="center" vertical="center" wrapText="1"/>
    </xf>
    <xf numFmtId="4" fontId="17" fillId="5" borderId="6" xfId="1" applyNumberFormat="1" applyFont="1" applyFill="1" applyBorder="1" applyAlignment="1">
      <alignment horizontal="center" vertical="center" wrapText="1"/>
    </xf>
    <xf numFmtId="44" fontId="6" fillId="5" borderId="2" xfId="4" applyFont="1" applyFill="1" applyBorder="1" applyAlignment="1">
      <alignment horizontal="left" vertical="center" wrapText="1"/>
    </xf>
    <xf numFmtId="44" fontId="6" fillId="5" borderId="6" xfId="4" applyFont="1" applyFill="1" applyBorder="1" applyAlignment="1">
      <alignment horizontal="left" vertical="center" wrapText="1"/>
    </xf>
    <xf numFmtId="44" fontId="6" fillId="5" borderId="5" xfId="4" applyFont="1" applyFill="1" applyBorder="1" applyAlignment="1">
      <alignment horizontal="left" vertical="center" wrapText="1"/>
    </xf>
    <xf numFmtId="0" fontId="6" fillId="9" borderId="6" xfId="1" applyFont="1" applyFill="1" applyBorder="1" applyAlignment="1">
      <alignment horizontal="center" vertical="center" wrapText="1"/>
    </xf>
    <xf numFmtId="0" fontId="17" fillId="8" borderId="2" xfId="0" applyFont="1" applyFill="1" applyBorder="1" applyAlignment="1">
      <alignment horizontal="left" vertical="center" wrapText="1"/>
    </xf>
    <xf numFmtId="0" fontId="17" fillId="8" borderId="6" xfId="0" applyFont="1" applyFill="1" applyBorder="1" applyAlignment="1">
      <alignment horizontal="left" vertical="center" wrapText="1"/>
    </xf>
    <xf numFmtId="0" fontId="17" fillId="8" borderId="5" xfId="0" applyFont="1" applyFill="1" applyBorder="1" applyAlignment="1">
      <alignment horizontal="left" vertical="center" wrapText="1"/>
    </xf>
    <xf numFmtId="164" fontId="17" fillId="9" borderId="6" xfId="1" applyNumberFormat="1" applyFont="1" applyFill="1" applyBorder="1" applyAlignment="1">
      <alignment horizontal="center" vertical="center"/>
    </xf>
    <xf numFmtId="164" fontId="17" fillId="5" borderId="2" xfId="1" applyNumberFormat="1" applyFont="1" applyFill="1" applyBorder="1" applyAlignment="1">
      <alignment horizontal="center" vertical="center"/>
    </xf>
    <xf numFmtId="170" fontId="17" fillId="9" borderId="1" xfId="1" applyNumberFormat="1" applyFont="1" applyFill="1" applyBorder="1" applyAlignment="1">
      <alignment horizontal="center" vertical="center" wrapText="1"/>
    </xf>
    <xf numFmtId="0" fontId="17" fillId="8" borderId="2" xfId="1" applyFont="1" applyFill="1" applyBorder="1" applyAlignment="1">
      <alignment horizontal="center" vertical="center" wrapText="1"/>
    </xf>
    <xf numFmtId="0" fontId="17" fillId="8" borderId="6" xfId="1" applyFont="1" applyFill="1" applyBorder="1" applyAlignment="1">
      <alignment horizontal="center" vertical="center" wrapText="1"/>
    </xf>
    <xf numFmtId="0" fontId="17" fillId="8" borderId="5" xfId="1" applyFont="1" applyFill="1" applyBorder="1" applyAlignment="1">
      <alignment horizontal="center" vertical="center" wrapText="1"/>
    </xf>
    <xf numFmtId="2" fontId="17" fillId="9" borderId="1" xfId="1" applyNumberFormat="1" applyFont="1" applyFill="1" applyBorder="1" applyAlignment="1">
      <alignment horizontal="center" vertical="center"/>
    </xf>
    <xf numFmtId="164" fontId="17" fillId="8" borderId="2" xfId="1" applyNumberFormat="1" applyFont="1" applyFill="1" applyBorder="1" applyAlignment="1">
      <alignment horizontal="center" vertical="center"/>
    </xf>
    <xf numFmtId="164" fontId="17" fillId="8" borderId="6" xfId="1" applyNumberFormat="1" applyFont="1" applyFill="1" applyBorder="1" applyAlignment="1">
      <alignment horizontal="center" vertical="center"/>
    </xf>
    <xf numFmtId="164" fontId="17" fillId="8" borderId="5" xfId="1" applyNumberFormat="1" applyFont="1" applyFill="1" applyBorder="1" applyAlignment="1">
      <alignment horizontal="center" vertical="center"/>
    </xf>
    <xf numFmtId="0" fontId="5" fillId="0" borderId="0" xfId="1" applyFont="1" applyFill="1" applyBorder="1" applyAlignment="1">
      <alignment horizontal="center" vertical="center" wrapText="1"/>
    </xf>
    <xf numFmtId="4" fontId="6" fillId="2" borderId="1" xfId="1"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left" vertical="center" wrapText="1"/>
    </xf>
    <xf numFmtId="0" fontId="6" fillId="2" borderId="1" xfId="1" applyFont="1" applyFill="1" applyBorder="1" applyAlignment="1">
      <alignment vertical="center" wrapText="1"/>
    </xf>
    <xf numFmtId="170" fontId="17" fillId="9" borderId="2" xfId="1" applyNumberFormat="1" applyFont="1" applyFill="1" applyBorder="1" applyAlignment="1">
      <alignment horizontal="center" vertical="center"/>
    </xf>
    <xf numFmtId="170" fontId="17" fillId="9" borderId="6" xfId="1" applyNumberFormat="1" applyFont="1" applyFill="1" applyBorder="1" applyAlignment="1">
      <alignment horizontal="center" vertical="center"/>
    </xf>
    <xf numFmtId="170" fontId="17" fillId="9" borderId="5" xfId="1" applyNumberFormat="1" applyFont="1" applyFill="1" applyBorder="1" applyAlignment="1">
      <alignment horizontal="center" vertical="center"/>
    </xf>
    <xf numFmtId="0" fontId="3" fillId="5" borderId="2" xfId="0" applyFont="1" applyFill="1" applyBorder="1" applyAlignment="1">
      <alignment horizontal="left" vertical="center" wrapText="1"/>
    </xf>
    <xf numFmtId="0" fontId="3" fillId="5" borderId="5" xfId="0" applyFont="1" applyFill="1" applyBorder="1" applyAlignment="1">
      <alignment horizontal="left" vertical="center" wrapText="1"/>
    </xf>
    <xf numFmtId="0" fontId="6" fillId="5" borderId="3"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4" fontId="17" fillId="2" borderId="2" xfId="1" applyNumberFormat="1" applyFont="1" applyFill="1" applyBorder="1" applyAlignment="1">
      <alignment horizontal="center" vertical="center" wrapText="1"/>
    </xf>
    <xf numFmtId="4" fontId="17" fillId="2" borderId="6" xfId="1" applyNumberFormat="1" applyFont="1" applyFill="1" applyBorder="1" applyAlignment="1">
      <alignment horizontal="center" vertical="center" wrapText="1"/>
    </xf>
    <xf numFmtId="4" fontId="17" fillId="2" borderId="5" xfId="1" applyNumberFormat="1" applyFont="1" applyFill="1" applyBorder="1" applyAlignment="1">
      <alignment horizontal="center" vertical="center" wrapText="1"/>
    </xf>
    <xf numFmtId="4" fontId="18" fillId="2" borderId="2" xfId="1" applyNumberFormat="1" applyFont="1" applyFill="1" applyBorder="1" applyAlignment="1">
      <alignment horizontal="center" vertical="center" wrapText="1"/>
    </xf>
    <xf numFmtId="4" fontId="18" fillId="2" borderId="6" xfId="1" applyNumberFormat="1" applyFont="1" applyFill="1" applyBorder="1" applyAlignment="1">
      <alignment horizontal="center" vertical="center" wrapText="1"/>
    </xf>
    <xf numFmtId="4" fontId="18" fillId="2" borderId="5" xfId="1" applyNumberFormat="1" applyFont="1" applyFill="1" applyBorder="1" applyAlignment="1">
      <alignment horizontal="center" vertical="center" wrapText="1"/>
    </xf>
    <xf numFmtId="0" fontId="6" fillId="8" borderId="6" xfId="1" applyFont="1" applyFill="1" applyBorder="1" applyAlignment="1">
      <alignment horizontal="center" vertical="center"/>
    </xf>
    <xf numFmtId="0" fontId="11" fillId="8" borderId="2" xfId="1" applyFont="1" applyFill="1" applyBorder="1" applyAlignment="1">
      <alignment horizontal="center" vertical="center"/>
    </xf>
    <xf numFmtId="0" fontId="11" fillId="8" borderId="6" xfId="1" applyFont="1" applyFill="1" applyBorder="1" applyAlignment="1">
      <alignment horizontal="center" vertical="center"/>
    </xf>
    <xf numFmtId="0" fontId="11" fillId="8" borderId="5" xfId="1" applyFont="1" applyFill="1" applyBorder="1" applyAlignment="1">
      <alignment horizontal="center" vertical="center"/>
    </xf>
    <xf numFmtId="0" fontId="17" fillId="9" borderId="19" xfId="1" applyFont="1" applyFill="1" applyBorder="1" applyAlignment="1">
      <alignment horizontal="left" vertical="center" wrapText="1"/>
    </xf>
    <xf numFmtId="0" fontId="17" fillId="9" borderId="17" xfId="1" applyFont="1" applyFill="1" applyBorder="1" applyAlignment="1">
      <alignment horizontal="left" vertical="center" wrapText="1"/>
    </xf>
    <xf numFmtId="0" fontId="17" fillId="9" borderId="18" xfId="1" applyFont="1" applyFill="1" applyBorder="1" applyAlignment="1">
      <alignment horizontal="left" vertical="center" wrapText="1"/>
    </xf>
    <xf numFmtId="0" fontId="11" fillId="5" borderId="2" xfId="1" applyFont="1" applyFill="1" applyBorder="1" applyAlignment="1">
      <alignment horizontal="center" vertical="center" wrapText="1"/>
    </xf>
    <xf numFmtId="0" fontId="11" fillId="5" borderId="6" xfId="1" applyFont="1" applyFill="1" applyBorder="1" applyAlignment="1">
      <alignment horizontal="center" vertical="center" wrapText="1"/>
    </xf>
    <xf numFmtId="0" fontId="11" fillId="5" borderId="5" xfId="1" applyFont="1" applyFill="1" applyBorder="1" applyAlignment="1">
      <alignment horizontal="center" vertical="center" wrapText="1"/>
    </xf>
    <xf numFmtId="0" fontId="6" fillId="9" borderId="2" xfId="1" applyFont="1" applyFill="1" applyBorder="1" applyAlignment="1">
      <alignment horizontal="center" vertical="center"/>
    </xf>
    <xf numFmtId="0" fontId="6" fillId="9" borderId="6" xfId="1" applyFont="1" applyFill="1" applyBorder="1" applyAlignment="1">
      <alignment horizontal="center" vertical="center"/>
    </xf>
    <xf numFmtId="0" fontId="6" fillId="9" borderId="5" xfId="1" applyFont="1" applyFill="1" applyBorder="1" applyAlignment="1">
      <alignment horizontal="center" vertical="center"/>
    </xf>
    <xf numFmtId="0" fontId="11" fillId="8" borderId="7" xfId="1" applyFont="1" applyFill="1" applyBorder="1" applyAlignment="1">
      <alignment horizontal="center" vertical="center" wrapText="1"/>
    </xf>
    <xf numFmtId="0" fontId="11" fillId="8" borderId="8" xfId="1" applyFont="1" applyFill="1" applyBorder="1" applyAlignment="1">
      <alignment horizontal="center" vertical="center" wrapText="1"/>
    </xf>
    <xf numFmtId="0" fontId="11" fillId="8" borderId="9" xfId="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18" fillId="0" borderId="2" xfId="1" applyNumberFormat="1" applyFont="1" applyFill="1" applyBorder="1" applyAlignment="1">
      <alignment horizontal="center" vertical="center" wrapText="1"/>
    </xf>
    <xf numFmtId="0" fontId="18" fillId="0" borderId="6" xfId="1" applyNumberFormat="1" applyFont="1" applyFill="1" applyBorder="1" applyAlignment="1">
      <alignment horizontal="center" vertical="center" wrapText="1"/>
    </xf>
    <xf numFmtId="0" fontId="18" fillId="0" borderId="5" xfId="1"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17" fillId="9" borderId="5" xfId="1" applyFont="1" applyFill="1" applyBorder="1" applyAlignment="1">
      <alignment horizontal="left" vertical="center" wrapText="1"/>
    </xf>
    <xf numFmtId="0" fontId="17" fillId="9" borderId="1" xfId="1"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5" xfId="0" applyFont="1" applyFill="1" applyBorder="1" applyAlignment="1">
      <alignment horizontal="left" vertical="center" wrapText="1"/>
    </xf>
    <xf numFmtId="0" fontId="49" fillId="0" borderId="2" xfId="0" applyNumberFormat="1" applyFont="1" applyFill="1" applyBorder="1" applyAlignment="1">
      <alignment horizontal="center" vertical="center" wrapText="1"/>
    </xf>
    <xf numFmtId="0" fontId="49" fillId="0" borderId="6"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25" fillId="8" borderId="2" xfId="0" applyFont="1" applyFill="1" applyBorder="1" applyAlignment="1">
      <alignment horizontal="left" vertical="center" wrapText="1"/>
    </xf>
    <xf numFmtId="0" fontId="25" fillId="8" borderId="6" xfId="0" applyFont="1" applyFill="1" applyBorder="1" applyAlignment="1">
      <alignment horizontal="left" vertical="center" wrapText="1"/>
    </xf>
    <xf numFmtId="164" fontId="17" fillId="5" borderId="6" xfId="1" applyNumberFormat="1" applyFont="1" applyFill="1" applyBorder="1" applyAlignment="1">
      <alignment horizontal="center" vertical="center"/>
    </xf>
    <xf numFmtId="164" fontId="17" fillId="5" borderId="5" xfId="1" applyNumberFormat="1" applyFont="1" applyFill="1" applyBorder="1" applyAlignment="1">
      <alignment horizontal="center" vertical="center"/>
    </xf>
    <xf numFmtId="2" fontId="17" fillId="8" borderId="5" xfId="0" applyNumberFormat="1" applyFont="1" applyFill="1" applyBorder="1" applyAlignment="1">
      <alignment horizontal="center" vertical="center" wrapText="1"/>
    </xf>
    <xf numFmtId="2" fontId="17" fillId="8" borderId="1" xfId="0" applyNumberFormat="1" applyFont="1" applyFill="1" applyBorder="1" applyAlignment="1">
      <alignment horizontal="center" vertical="center" wrapText="1"/>
    </xf>
    <xf numFmtId="44" fontId="6" fillId="8" borderId="1" xfId="4" applyFont="1" applyFill="1" applyBorder="1" applyAlignment="1">
      <alignment horizontal="left" vertical="center" wrapText="1"/>
    </xf>
    <xf numFmtId="171" fontId="6" fillId="9" borderId="6" xfId="4" applyNumberFormat="1" applyFont="1" applyFill="1" applyBorder="1" applyAlignment="1">
      <alignment horizontal="left" vertical="center" wrapText="1"/>
    </xf>
    <xf numFmtId="164" fontId="6" fillId="9" borderId="2" xfId="1" applyNumberFormat="1" applyFont="1" applyFill="1" applyBorder="1" applyAlignment="1">
      <alignment horizontal="center" vertical="center" wrapText="1"/>
    </xf>
    <xf numFmtId="0" fontId="6" fillId="5" borderId="6" xfId="1" applyFont="1" applyFill="1" applyBorder="1" applyAlignment="1">
      <alignment horizontal="left" vertical="center" wrapText="1"/>
    </xf>
    <xf numFmtId="164" fontId="6" fillId="9" borderId="1" xfId="1" applyNumberFormat="1" applyFont="1" applyFill="1" applyBorder="1" applyAlignment="1">
      <alignment horizontal="center" vertical="center"/>
    </xf>
    <xf numFmtId="0" fontId="6" fillId="9" borderId="1" xfId="1" applyFont="1" applyFill="1" applyBorder="1" applyAlignment="1">
      <alignment horizontal="center" vertical="center"/>
    </xf>
    <xf numFmtId="164" fontId="18" fillId="8" borderId="2" xfId="1" applyNumberFormat="1" applyFont="1" applyFill="1" applyBorder="1" applyAlignment="1">
      <alignment horizontal="center" vertical="center"/>
    </xf>
    <xf numFmtId="0" fontId="18" fillId="8" borderId="6" xfId="1" applyFont="1" applyFill="1" applyBorder="1" applyAlignment="1">
      <alignment horizontal="center" vertical="center"/>
    </xf>
    <xf numFmtId="0" fontId="18" fillId="8" borderId="5" xfId="1" applyFont="1" applyFill="1" applyBorder="1" applyAlignment="1">
      <alignment horizontal="center" vertical="center"/>
    </xf>
    <xf numFmtId="0" fontId="6" fillId="8" borderId="1" xfId="1" applyFont="1" applyFill="1" applyBorder="1" applyAlignment="1">
      <alignment horizontal="center" vertical="center"/>
    </xf>
    <xf numFmtId="0" fontId="6" fillId="5" borderId="10" xfId="1" applyFont="1" applyFill="1" applyBorder="1" applyAlignment="1">
      <alignment horizontal="center" vertical="center" wrapText="1"/>
    </xf>
    <xf numFmtId="0" fontId="6" fillId="5" borderId="11" xfId="1" applyFont="1" applyFill="1" applyBorder="1" applyAlignment="1">
      <alignment horizontal="center" vertical="center" wrapText="1"/>
    </xf>
    <xf numFmtId="0" fontId="6" fillId="5" borderId="12" xfId="1" applyFont="1" applyFill="1" applyBorder="1" applyAlignment="1">
      <alignment horizontal="center" vertical="center" wrapText="1"/>
    </xf>
    <xf numFmtId="0" fontId="6" fillId="5" borderId="1" xfId="1" applyFont="1" applyFill="1" applyBorder="1" applyAlignment="1">
      <alignment horizontal="center" vertical="center"/>
    </xf>
    <xf numFmtId="164" fontId="6" fillId="9" borderId="2" xfId="1" applyNumberFormat="1" applyFont="1" applyFill="1" applyBorder="1" applyAlignment="1">
      <alignment horizontal="center" vertical="center"/>
    </xf>
    <xf numFmtId="0" fontId="4" fillId="0" borderId="2" xfId="1" applyFont="1" applyFill="1" applyBorder="1" applyAlignment="1">
      <alignment horizontal="center" vertical="center" wrapText="1"/>
    </xf>
    <xf numFmtId="0" fontId="4" fillId="0" borderId="5" xfId="1" applyFont="1" applyFill="1" applyBorder="1" applyAlignment="1">
      <alignment horizontal="center" vertical="center" wrapText="1"/>
    </xf>
    <xf numFmtId="164" fontId="26" fillId="9" borderId="2" xfId="1" applyNumberFormat="1" applyFont="1" applyFill="1" applyBorder="1" applyAlignment="1">
      <alignment horizontal="center" vertical="center"/>
    </xf>
    <xf numFmtId="164" fontId="26" fillId="9" borderId="5" xfId="1" applyNumberFormat="1" applyFont="1" applyFill="1" applyBorder="1" applyAlignment="1">
      <alignment horizontal="center" vertical="center"/>
    </xf>
    <xf numFmtId="164" fontId="26" fillId="8" borderId="2" xfId="1" applyNumberFormat="1" applyFont="1" applyFill="1" applyBorder="1" applyAlignment="1">
      <alignment horizontal="center" vertical="center"/>
    </xf>
    <xf numFmtId="164" fontId="26" fillId="8" borderId="6" xfId="1" applyNumberFormat="1" applyFont="1" applyFill="1" applyBorder="1" applyAlignment="1">
      <alignment horizontal="center" vertical="center"/>
    </xf>
    <xf numFmtId="164" fontId="26" fillId="9" borderId="6" xfId="1" applyNumberFormat="1" applyFont="1" applyFill="1" applyBorder="1" applyAlignment="1">
      <alignment horizontal="center" vertical="center"/>
    </xf>
    <xf numFmtId="44" fontId="6" fillId="9" borderId="2" xfId="4" applyFont="1" applyFill="1" applyBorder="1" applyAlignment="1">
      <alignment horizontal="left" vertical="center" wrapText="1"/>
    </xf>
    <xf numFmtId="44" fontId="6" fillId="9" borderId="6" xfId="4" applyFont="1" applyFill="1" applyBorder="1" applyAlignment="1">
      <alignment horizontal="left" vertical="center" wrapText="1"/>
    </xf>
    <xf numFmtId="44" fontId="6" fillId="9" borderId="5" xfId="4" applyFont="1" applyFill="1" applyBorder="1" applyAlignment="1">
      <alignment horizontal="left" vertical="center" wrapText="1"/>
    </xf>
    <xf numFmtId="0" fontId="17" fillId="9" borderId="1" xfId="0" applyFont="1" applyFill="1" applyBorder="1" applyAlignment="1">
      <alignment horizontal="left" vertical="center" wrapText="1"/>
    </xf>
    <xf numFmtId="0" fontId="38" fillId="11" borderId="10" xfId="1" applyFont="1" applyFill="1" applyBorder="1" applyAlignment="1">
      <alignment horizontal="center" vertical="center" wrapText="1"/>
    </xf>
    <xf numFmtId="0" fontId="38" fillId="11" borderId="23" xfId="1" applyFont="1" applyFill="1" applyBorder="1" applyAlignment="1">
      <alignment horizontal="center" vertical="center" wrapText="1"/>
    </xf>
    <xf numFmtId="0" fontId="38" fillId="11" borderId="13" xfId="1" applyFont="1" applyFill="1" applyBorder="1" applyAlignment="1">
      <alignment horizontal="center" vertical="center" wrapText="1"/>
    </xf>
    <xf numFmtId="0" fontId="17" fillId="9" borderId="2" xfId="0" applyFont="1" applyFill="1" applyBorder="1" applyAlignment="1">
      <alignment horizontal="left" vertical="center" wrapText="1"/>
    </xf>
    <xf numFmtId="0" fontId="17" fillId="9" borderId="6" xfId="0" applyFont="1" applyFill="1" applyBorder="1" applyAlignment="1">
      <alignment horizontal="left" vertical="center" wrapText="1"/>
    </xf>
    <xf numFmtId="0" fontId="17" fillId="9" borderId="5" xfId="0" applyFont="1" applyFill="1" applyBorder="1" applyAlignment="1">
      <alignment horizontal="left" vertical="center" wrapText="1"/>
    </xf>
    <xf numFmtId="44" fontId="6" fillId="9" borderId="1" xfId="4" applyFont="1" applyFill="1" applyBorder="1" applyAlignment="1">
      <alignment horizontal="left" vertical="center" wrapText="1"/>
    </xf>
    <xf numFmtId="164" fontId="17" fillId="5" borderId="5" xfId="1" applyNumberFormat="1" applyFont="1" applyFill="1" applyBorder="1" applyAlignment="1">
      <alignment horizontal="center" vertical="center" wrapText="1"/>
    </xf>
    <xf numFmtId="2" fontId="17" fillId="8" borderId="1" xfId="1" applyNumberFormat="1" applyFont="1" applyFill="1" applyBorder="1" applyAlignment="1">
      <alignment horizontal="center" vertical="center"/>
    </xf>
    <xf numFmtId="4" fontId="6" fillId="5" borderId="6" xfId="1" applyNumberFormat="1" applyFont="1" applyFill="1" applyBorder="1" applyAlignment="1">
      <alignment horizontal="center" vertical="center" wrapText="1"/>
    </xf>
    <xf numFmtId="4" fontId="6" fillId="5" borderId="5" xfId="1" applyNumberFormat="1" applyFont="1" applyFill="1" applyBorder="1" applyAlignment="1">
      <alignment horizontal="center" vertical="center" wrapText="1"/>
    </xf>
    <xf numFmtId="170" fontId="17" fillId="8" borderId="2" xfId="1" applyNumberFormat="1" applyFont="1" applyFill="1" applyBorder="1" applyAlignment="1">
      <alignment horizontal="center" vertical="center"/>
    </xf>
    <xf numFmtId="170" fontId="17" fillId="8" borderId="6" xfId="1" applyNumberFormat="1" applyFont="1" applyFill="1" applyBorder="1" applyAlignment="1">
      <alignment horizontal="center" vertical="center"/>
    </xf>
    <xf numFmtId="170" fontId="17" fillId="8" borderId="5" xfId="1" applyNumberFormat="1" applyFont="1" applyFill="1" applyBorder="1" applyAlignment="1">
      <alignment horizontal="center" vertical="center"/>
    </xf>
    <xf numFmtId="0" fontId="11" fillId="9" borderId="6" xfId="1" applyFont="1" applyFill="1" applyBorder="1" applyAlignment="1">
      <alignment horizontal="left" vertical="center" wrapText="1"/>
    </xf>
    <xf numFmtId="0" fontId="11" fillId="9" borderId="6" xfId="1" applyFont="1" applyFill="1" applyBorder="1" applyAlignment="1">
      <alignment horizontal="center" vertical="center" wrapText="1"/>
    </xf>
    <xf numFmtId="164" fontId="11" fillId="9" borderId="2" xfId="1" applyNumberFormat="1" applyFont="1" applyFill="1" applyBorder="1" applyAlignment="1">
      <alignment horizontal="center" vertical="center" wrapText="1"/>
    </xf>
    <xf numFmtId="164" fontId="11" fillId="9" borderId="5" xfId="1" applyNumberFormat="1" applyFont="1" applyFill="1" applyBorder="1" applyAlignment="1">
      <alignment horizontal="center" vertical="center" wrapText="1"/>
    </xf>
    <xf numFmtId="0" fontId="16" fillId="8" borderId="2" xfId="1" applyFont="1" applyFill="1" applyBorder="1" applyAlignment="1">
      <alignment horizontal="center" vertical="center" wrapText="1"/>
    </xf>
    <xf numFmtId="0" fontId="16" fillId="8" borderId="5" xfId="1" applyFont="1" applyFill="1" applyBorder="1" applyAlignment="1">
      <alignment horizontal="center" vertical="center" wrapText="1"/>
    </xf>
    <xf numFmtId="44" fontId="6" fillId="5" borderId="1" xfId="4" applyFont="1" applyFill="1" applyBorder="1" applyAlignment="1">
      <alignment horizontal="left" vertical="center" wrapText="1"/>
    </xf>
    <xf numFmtId="0" fontId="17" fillId="8" borderId="1"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5" xfId="0" applyFont="1" applyFill="1" applyBorder="1" applyAlignment="1">
      <alignment horizontal="center" vertical="center" wrapText="1"/>
    </xf>
    <xf numFmtId="2" fontId="17" fillId="9" borderId="1" xfId="0" applyNumberFormat="1" applyFont="1" applyFill="1" applyBorder="1" applyAlignment="1">
      <alignment horizontal="center" vertical="center" wrapText="1"/>
    </xf>
    <xf numFmtId="4" fontId="17" fillId="8" borderId="6" xfId="0" applyNumberFormat="1" applyFont="1" applyFill="1" applyBorder="1" applyAlignment="1">
      <alignment horizontal="center" vertical="center" wrapText="1"/>
    </xf>
    <xf numFmtId="4" fontId="17" fillId="8" borderId="5" xfId="0" applyNumberFormat="1"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5" xfId="0" applyFont="1" applyFill="1" applyBorder="1" applyAlignment="1">
      <alignment horizontal="center" vertical="center" wrapText="1"/>
    </xf>
    <xf numFmtId="49" fontId="6" fillId="5" borderId="2" xfId="1" applyNumberFormat="1" applyFont="1" applyFill="1" applyBorder="1" applyAlignment="1">
      <alignment horizontal="center" vertical="center" wrapText="1"/>
    </xf>
    <xf numFmtId="49" fontId="6" fillId="5" borderId="6" xfId="1" applyNumberFormat="1" applyFont="1" applyFill="1" applyBorder="1" applyAlignment="1">
      <alignment horizontal="center" vertical="center" wrapText="1"/>
    </xf>
    <xf numFmtId="0" fontId="36" fillId="16" borderId="1" xfId="0" applyFont="1" applyFill="1" applyBorder="1" applyAlignment="1">
      <alignment horizontal="center" vertical="center" wrapText="1"/>
    </xf>
    <xf numFmtId="0" fontId="36" fillId="16" borderId="7" xfId="0" applyFont="1" applyFill="1" applyBorder="1" applyAlignment="1">
      <alignment horizontal="center" vertical="center" wrapText="1"/>
    </xf>
    <xf numFmtId="0" fontId="36" fillId="16" borderId="8" xfId="0" applyFont="1" applyFill="1" applyBorder="1" applyAlignment="1">
      <alignment horizontal="center" vertical="center" wrapText="1"/>
    </xf>
    <xf numFmtId="0" fontId="36" fillId="16" borderId="9" xfId="0" applyFont="1" applyFill="1" applyBorder="1" applyAlignment="1">
      <alignment horizontal="center" vertical="center" wrapText="1"/>
    </xf>
    <xf numFmtId="165" fontId="6" fillId="16" borderId="7" xfId="1" applyNumberFormat="1" applyFont="1" applyFill="1" applyBorder="1" applyAlignment="1">
      <alignment horizontal="center" vertical="center" wrapText="1"/>
    </xf>
    <xf numFmtId="165" fontId="6" fillId="16" borderId="8" xfId="1" applyNumberFormat="1" applyFont="1" applyFill="1" applyBorder="1" applyAlignment="1">
      <alignment horizontal="center" vertical="center" wrapText="1"/>
    </xf>
    <xf numFmtId="165" fontId="6" fillId="16" borderId="9" xfId="1" applyNumberFormat="1" applyFont="1" applyFill="1" applyBorder="1" applyAlignment="1">
      <alignment horizontal="center" vertical="center" wrapText="1"/>
    </xf>
    <xf numFmtId="0" fontId="6" fillId="16" borderId="10" xfId="1" applyFont="1" applyFill="1" applyBorder="1" applyAlignment="1">
      <alignment horizontal="center" vertical="center" wrapText="1"/>
    </xf>
    <xf numFmtId="0" fontId="6" fillId="16" borderId="23" xfId="1" applyFont="1" applyFill="1" applyBorder="1" applyAlignment="1">
      <alignment horizontal="center" vertical="center" wrapText="1"/>
    </xf>
    <xf numFmtId="0" fontId="6" fillId="16" borderId="13" xfId="1" applyFont="1" applyFill="1" applyBorder="1" applyAlignment="1">
      <alignment horizontal="center" vertical="center" wrapText="1"/>
    </xf>
    <xf numFmtId="0" fontId="6" fillId="16" borderId="12" xfId="1" applyFont="1" applyFill="1" applyBorder="1" applyAlignment="1">
      <alignment horizontal="center" vertical="center" wrapText="1"/>
    </xf>
    <xf numFmtId="0" fontId="6" fillId="16" borderId="24" xfId="1" applyFont="1" applyFill="1" applyBorder="1" applyAlignment="1">
      <alignment horizontal="center" vertical="center" wrapText="1"/>
    </xf>
    <xf numFmtId="0" fontId="6" fillId="16" borderId="15" xfId="1" applyFont="1" applyFill="1" applyBorder="1" applyAlignment="1">
      <alignment horizontal="center" vertical="center" wrapText="1"/>
    </xf>
    <xf numFmtId="0" fontId="42" fillId="16" borderId="7" xfId="0" applyFont="1" applyFill="1" applyBorder="1" applyAlignment="1">
      <alignment horizontal="right" vertical="center"/>
    </xf>
    <xf numFmtId="0" fontId="42" fillId="16" borderId="8" xfId="0" applyFont="1" applyFill="1" applyBorder="1" applyAlignment="1">
      <alignment horizontal="right" vertical="center"/>
    </xf>
    <xf numFmtId="0" fontId="42" fillId="16" borderId="9" xfId="0" applyFont="1" applyFill="1" applyBorder="1" applyAlignment="1">
      <alignment horizontal="right" vertical="center"/>
    </xf>
    <xf numFmtId="0" fontId="7" fillId="16" borderId="7" xfId="0" applyFont="1" applyFill="1" applyBorder="1" applyAlignment="1">
      <alignment horizontal="right" vertical="center"/>
    </xf>
    <xf numFmtId="0" fontId="7" fillId="16" borderId="8" xfId="0" applyFont="1" applyFill="1" applyBorder="1" applyAlignment="1">
      <alignment horizontal="right" vertical="center"/>
    </xf>
    <xf numFmtId="0" fontId="7" fillId="16" borderId="9" xfId="0" applyFont="1" applyFill="1" applyBorder="1" applyAlignment="1">
      <alignment horizontal="right" vertical="center"/>
    </xf>
    <xf numFmtId="0" fontId="6" fillId="16" borderId="7" xfId="1" applyFont="1" applyFill="1" applyBorder="1" applyAlignment="1">
      <alignment horizontal="right" vertical="center" wrapText="1"/>
    </xf>
    <xf numFmtId="0" fontId="6" fillId="16" borderId="8" xfId="1" applyFont="1" applyFill="1" applyBorder="1" applyAlignment="1">
      <alignment horizontal="right" vertical="center" wrapText="1"/>
    </xf>
    <xf numFmtId="0" fontId="6" fillId="16" borderId="9" xfId="1" applyFont="1" applyFill="1" applyBorder="1" applyAlignment="1">
      <alignment horizontal="right" vertical="center" wrapText="1"/>
    </xf>
    <xf numFmtId="4" fontId="6" fillId="16" borderId="2" xfId="1" applyNumberFormat="1" applyFont="1" applyFill="1" applyBorder="1" applyAlignment="1">
      <alignment horizontal="center" vertical="center" wrapText="1"/>
    </xf>
    <xf numFmtId="4" fontId="6" fillId="16" borderId="5" xfId="1" applyNumberFormat="1"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cellXfs>
  <cellStyles count="5">
    <cellStyle name="Normal 2" xfId="1"/>
    <cellStyle name="Денежный" xfId="4" builtinId="4"/>
    <cellStyle name="Обычный" xfId="0" builtinId="0"/>
    <cellStyle name="Процентный" xfId="3" builtinId="5"/>
    <cellStyle name="Финансовый" xfId="2" builtinId="3"/>
  </cellStyles>
  <dxfs count="0"/>
  <tableStyles count="0" defaultTableStyle="TableStyleMedium2" defaultPivotStyle="PivotStyleLight16"/>
  <colors>
    <mruColors>
      <color rgb="FF99FFCC"/>
      <color rgb="FFCCFFCC"/>
      <color rgb="FF00FF00"/>
      <color rgb="FFBE97D9"/>
      <color rgb="FFA26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558"/>
  <sheetViews>
    <sheetView tabSelected="1" view="pageBreakPreview" topLeftCell="A1337" zoomScaleNormal="68" zoomScaleSheetLayoutView="100" workbookViewId="0">
      <selection activeCell="B1390" sqref="B1390"/>
    </sheetView>
  </sheetViews>
  <sheetFormatPr defaultColWidth="8.85546875" defaultRowHeight="12.75" x14ac:dyDescent="0.2"/>
  <cols>
    <col min="1" max="1" width="5" style="885" bestFit="1" customWidth="1"/>
    <col min="2" max="2" width="44.28515625" style="315" customWidth="1"/>
    <col min="3" max="3" width="38.7109375" style="321" customWidth="1"/>
    <col min="4" max="4" width="12.42578125" style="250" customWidth="1"/>
    <col min="5" max="8" width="9.42578125" style="250" bestFit="1" customWidth="1"/>
    <col min="9" max="9" width="9.28515625" style="250" customWidth="1"/>
    <col min="10" max="10" width="17.42578125" style="521" customWidth="1"/>
    <col min="11" max="11" width="12.7109375" style="521" bestFit="1" customWidth="1"/>
    <col min="12" max="12" width="13" style="521" bestFit="1" customWidth="1"/>
    <col min="13" max="13" width="14.28515625" style="521" customWidth="1"/>
    <col min="14" max="14" width="19.28515625" style="251" customWidth="1"/>
    <col min="15" max="15" width="17.7109375" style="250" customWidth="1"/>
    <col min="16" max="16" width="9" style="396" bestFit="1" customWidth="1"/>
    <col min="17" max="16384" width="8.85546875" style="1"/>
  </cols>
  <sheetData>
    <row r="2" spans="1:18" s="881" customFormat="1" ht="90" customHeight="1" x14ac:dyDescent="0.25">
      <c r="A2" s="883"/>
      <c r="B2" s="1034" t="s">
        <v>2902</v>
      </c>
      <c r="C2" s="1034"/>
      <c r="D2" s="1034"/>
      <c r="E2" s="1034"/>
      <c r="F2" s="1034"/>
      <c r="G2" s="1034"/>
      <c r="H2" s="1034"/>
      <c r="I2" s="1034"/>
      <c r="J2" s="1034"/>
      <c r="K2" s="1034"/>
      <c r="L2" s="1034"/>
      <c r="M2" s="1034"/>
      <c r="N2" s="1034"/>
      <c r="O2" s="1034"/>
    </row>
    <row r="3" spans="1:18" ht="37.15" customHeight="1" x14ac:dyDescent="0.2">
      <c r="A3" s="855"/>
      <c r="B3" s="1245" t="s">
        <v>3384</v>
      </c>
      <c r="C3" s="1245"/>
      <c r="D3" s="1245"/>
      <c r="E3" s="1245"/>
      <c r="F3" s="1245"/>
      <c r="G3" s="1245"/>
      <c r="H3" s="1245"/>
      <c r="I3" s="1245"/>
      <c r="J3" s="1245"/>
      <c r="K3" s="1245"/>
      <c r="L3" s="1245"/>
      <c r="M3" s="1245"/>
      <c r="N3" s="1245"/>
      <c r="O3" s="1245"/>
      <c r="R3" s="882"/>
    </row>
    <row r="4" spans="1:18" x14ac:dyDescent="0.2">
      <c r="A4" s="1183" t="s">
        <v>2188</v>
      </c>
      <c r="B4" s="1248" t="s">
        <v>2072</v>
      </c>
      <c r="C4" s="1249" t="s">
        <v>958</v>
      </c>
      <c r="D4" s="1247" t="s">
        <v>2003</v>
      </c>
      <c r="E4" s="1247" t="s">
        <v>1012</v>
      </c>
      <c r="F4" s="1247"/>
      <c r="G4" s="1247"/>
      <c r="H4" s="1247"/>
      <c r="I4" s="1247"/>
      <c r="J4" s="1246" t="s">
        <v>18</v>
      </c>
      <c r="K4" s="1246" t="s">
        <v>957</v>
      </c>
      <c r="L4" s="1246"/>
      <c r="M4" s="1246"/>
      <c r="N4" s="1247" t="s">
        <v>22</v>
      </c>
      <c r="O4" s="1247" t="s">
        <v>23</v>
      </c>
    </row>
    <row r="5" spans="1:18" ht="39" customHeight="1" x14ac:dyDescent="0.2">
      <c r="A5" s="1183"/>
      <c r="B5" s="1248"/>
      <c r="C5" s="1249"/>
      <c r="D5" s="1247"/>
      <c r="E5" s="185">
        <v>2021</v>
      </c>
      <c r="F5" s="185">
        <v>2022</v>
      </c>
      <c r="G5" s="185">
        <v>2023</v>
      </c>
      <c r="H5" s="185">
        <v>2024</v>
      </c>
      <c r="I5" s="185">
        <v>2025</v>
      </c>
      <c r="J5" s="1246"/>
      <c r="K5" s="875" t="s">
        <v>19</v>
      </c>
      <c r="L5" s="825" t="s">
        <v>20</v>
      </c>
      <c r="M5" s="875" t="s">
        <v>21</v>
      </c>
      <c r="N5" s="1247"/>
      <c r="O5" s="1247"/>
    </row>
    <row r="6" spans="1:18" ht="15.75" x14ac:dyDescent="0.2">
      <c r="A6" s="1184" t="s">
        <v>2947</v>
      </c>
      <c r="B6" s="1185"/>
      <c r="C6" s="1185"/>
      <c r="D6" s="1185"/>
      <c r="E6" s="1185"/>
      <c r="F6" s="1185"/>
      <c r="G6" s="1185"/>
      <c r="H6" s="1185"/>
      <c r="I6" s="1185"/>
      <c r="J6" s="1185"/>
      <c r="K6" s="1185"/>
      <c r="L6" s="1185"/>
      <c r="M6" s="1185"/>
      <c r="N6" s="1185"/>
      <c r="O6" s="1186"/>
    </row>
    <row r="7" spans="1:18" ht="15.75" x14ac:dyDescent="0.2">
      <c r="A7" s="1008" t="s">
        <v>2948</v>
      </c>
      <c r="B7" s="1047"/>
      <c r="C7" s="1047"/>
      <c r="D7" s="1047"/>
      <c r="E7" s="1047"/>
      <c r="F7" s="1047"/>
      <c r="G7" s="1047"/>
      <c r="H7" s="1047"/>
      <c r="I7" s="1047"/>
      <c r="J7" s="1047"/>
      <c r="K7" s="1047"/>
      <c r="L7" s="1047"/>
      <c r="M7" s="1047"/>
      <c r="N7" s="1047"/>
      <c r="O7" s="1048"/>
    </row>
    <row r="8" spans="1:18" s="252" customFormat="1" ht="25.5" x14ac:dyDescent="0.2">
      <c r="A8" s="1052">
        <v>1</v>
      </c>
      <c r="B8" s="1161" t="s">
        <v>2984</v>
      </c>
      <c r="C8" s="26" t="s">
        <v>1683</v>
      </c>
      <c r="D8" s="119">
        <v>109.2</v>
      </c>
      <c r="E8" s="119">
        <v>110.7</v>
      </c>
      <c r="F8" s="119">
        <v>110.8</v>
      </c>
      <c r="G8" s="119">
        <v>110.5</v>
      </c>
      <c r="H8" s="119">
        <v>111.8</v>
      </c>
      <c r="I8" s="119">
        <v>118.2</v>
      </c>
      <c r="J8" s="928">
        <f>J13+J31+J40</f>
        <v>21487.7</v>
      </c>
      <c r="K8" s="928">
        <f>K13+K31+K40</f>
        <v>44.9</v>
      </c>
      <c r="L8" s="928">
        <f>L13+L31+L40</f>
        <v>18</v>
      </c>
      <c r="M8" s="928">
        <f>M13+M31+M40</f>
        <v>21424.800000000003</v>
      </c>
      <c r="N8" s="1191" t="s">
        <v>1544</v>
      </c>
      <c r="O8" s="119" t="s">
        <v>1684</v>
      </c>
      <c r="P8" s="415"/>
    </row>
    <row r="9" spans="1:18" s="252" customFormat="1" x14ac:dyDescent="0.2">
      <c r="A9" s="1053"/>
      <c r="B9" s="1162"/>
      <c r="C9" s="27" t="s">
        <v>1107</v>
      </c>
      <c r="D9" s="116">
        <v>98.2</v>
      </c>
      <c r="E9" s="116">
        <v>105</v>
      </c>
      <c r="F9" s="116">
        <v>105</v>
      </c>
      <c r="G9" s="116">
        <v>105</v>
      </c>
      <c r="H9" s="116">
        <v>105</v>
      </c>
      <c r="I9" s="116">
        <v>105</v>
      </c>
      <c r="J9" s="929"/>
      <c r="K9" s="929"/>
      <c r="L9" s="929"/>
      <c r="M9" s="929"/>
      <c r="N9" s="1192"/>
      <c r="O9" s="117"/>
      <c r="P9" s="415"/>
    </row>
    <row r="10" spans="1:18" s="252" customFormat="1" x14ac:dyDescent="0.2">
      <c r="A10" s="1053"/>
      <c r="B10" s="1162"/>
      <c r="C10" s="27" t="s">
        <v>1543</v>
      </c>
      <c r="D10" s="116">
        <v>114</v>
      </c>
      <c r="E10" s="116">
        <v>116.6</v>
      </c>
      <c r="F10" s="116">
        <v>115.9</v>
      </c>
      <c r="G10" s="116">
        <v>113.7</v>
      </c>
      <c r="H10" s="116">
        <v>115.5</v>
      </c>
      <c r="I10" s="116">
        <v>120.5</v>
      </c>
      <c r="J10" s="929"/>
      <c r="K10" s="929"/>
      <c r="L10" s="929"/>
      <c r="M10" s="929"/>
      <c r="N10" s="1192"/>
      <c r="O10" s="118"/>
      <c r="P10" s="415"/>
    </row>
    <row r="11" spans="1:18" s="252" customFormat="1" ht="25.5" x14ac:dyDescent="0.2">
      <c r="A11" s="1053"/>
      <c r="B11" s="1162"/>
      <c r="C11" s="27" t="s">
        <v>1108</v>
      </c>
      <c r="D11" s="116">
        <v>100</v>
      </c>
      <c r="E11" s="116">
        <v>100</v>
      </c>
      <c r="F11" s="116">
        <v>100.5</v>
      </c>
      <c r="G11" s="116">
        <v>104</v>
      </c>
      <c r="H11" s="116">
        <v>104</v>
      </c>
      <c r="I11" s="116">
        <v>120</v>
      </c>
      <c r="J11" s="929"/>
      <c r="K11" s="929"/>
      <c r="L11" s="929"/>
      <c r="M11" s="929"/>
      <c r="N11" s="1193"/>
      <c r="O11" s="118"/>
      <c r="P11" s="415"/>
    </row>
    <row r="12" spans="1:18" s="252" customFormat="1" ht="25.5" x14ac:dyDescent="0.2">
      <c r="A12" s="1054"/>
      <c r="B12" s="1163"/>
      <c r="C12" s="27" t="s">
        <v>1109</v>
      </c>
      <c r="D12" s="116">
        <v>104</v>
      </c>
      <c r="E12" s="116">
        <v>113.3</v>
      </c>
      <c r="F12" s="116">
        <v>113</v>
      </c>
      <c r="G12" s="116">
        <v>115.4</v>
      </c>
      <c r="H12" s="116">
        <v>110</v>
      </c>
      <c r="I12" s="116">
        <v>112.1</v>
      </c>
      <c r="J12" s="1157"/>
      <c r="K12" s="1157"/>
      <c r="L12" s="1157"/>
      <c r="M12" s="1157"/>
      <c r="N12" s="418" t="s">
        <v>1545</v>
      </c>
      <c r="O12" s="119"/>
      <c r="P12" s="415"/>
    </row>
    <row r="13" spans="1:18" s="252" customFormat="1" ht="25.5" x14ac:dyDescent="0.2">
      <c r="A13" s="1052">
        <v>2</v>
      </c>
      <c r="B13" s="1100" t="s">
        <v>2985</v>
      </c>
      <c r="C13" s="2" t="s">
        <v>1685</v>
      </c>
      <c r="D13" s="120">
        <v>18.2</v>
      </c>
      <c r="E13" s="120">
        <v>18.7</v>
      </c>
      <c r="F13" s="120">
        <v>19.2</v>
      </c>
      <c r="G13" s="120">
        <v>19.7</v>
      </c>
      <c r="H13" s="120">
        <v>20.2</v>
      </c>
      <c r="I13" s="120">
        <v>20.7</v>
      </c>
      <c r="J13" s="1142">
        <f>J15+J27</f>
        <v>385</v>
      </c>
      <c r="K13" s="1142">
        <f>K15+K27</f>
        <v>24</v>
      </c>
      <c r="L13" s="1142">
        <f>L15+L27</f>
        <v>0</v>
      </c>
      <c r="M13" s="1142">
        <f>M15+M27</f>
        <v>361</v>
      </c>
      <c r="N13" s="1096" t="s">
        <v>1544</v>
      </c>
      <c r="O13" s="1189"/>
      <c r="P13" s="415"/>
    </row>
    <row r="14" spans="1:18" s="252" customFormat="1" ht="25.5" x14ac:dyDescent="0.2">
      <c r="A14" s="1054"/>
      <c r="B14" s="1092"/>
      <c r="C14" s="2" t="s">
        <v>1110</v>
      </c>
      <c r="D14" s="120">
        <v>109.2</v>
      </c>
      <c r="E14" s="120">
        <v>110.7</v>
      </c>
      <c r="F14" s="120">
        <v>110.8</v>
      </c>
      <c r="G14" s="120">
        <v>110.5</v>
      </c>
      <c r="H14" s="120">
        <v>111.8</v>
      </c>
      <c r="I14" s="120">
        <v>118.2</v>
      </c>
      <c r="J14" s="1144"/>
      <c r="K14" s="1144"/>
      <c r="L14" s="1144"/>
      <c r="M14" s="1144"/>
      <c r="N14" s="1187"/>
      <c r="O14" s="1190"/>
      <c r="P14" s="415"/>
    </row>
    <row r="15" spans="1:18" s="252" customFormat="1" ht="38.25" x14ac:dyDescent="0.2">
      <c r="A15" s="872">
        <v>3</v>
      </c>
      <c r="B15" s="3" t="s">
        <v>2986</v>
      </c>
      <c r="C15" s="4" t="s">
        <v>1686</v>
      </c>
      <c r="D15" s="121">
        <v>103.4</v>
      </c>
      <c r="E15" s="121">
        <v>107.8</v>
      </c>
      <c r="F15" s="121">
        <v>105.4</v>
      </c>
      <c r="G15" s="121">
        <v>105.5</v>
      </c>
      <c r="H15" s="121">
        <v>107</v>
      </c>
      <c r="I15" s="121">
        <v>110</v>
      </c>
      <c r="J15" s="503">
        <f>SUM(J16:J26)</f>
        <v>25</v>
      </c>
      <c r="K15" s="503">
        <f>SUM(K16:K26)</f>
        <v>24</v>
      </c>
      <c r="L15" s="503">
        <f>SUM(L16:L26)</f>
        <v>0</v>
      </c>
      <c r="M15" s="503">
        <f>SUM(M16:M26)</f>
        <v>1</v>
      </c>
      <c r="N15" s="419" t="s">
        <v>1546</v>
      </c>
      <c r="O15" s="121"/>
      <c r="P15" s="415"/>
    </row>
    <row r="16" spans="1:18" ht="76.5" x14ac:dyDescent="0.2">
      <c r="A16" s="872" t="s">
        <v>2973</v>
      </c>
      <c r="B16" s="5" t="s">
        <v>2972</v>
      </c>
      <c r="C16" s="6" t="s">
        <v>2122</v>
      </c>
      <c r="D16" s="123"/>
      <c r="E16" s="124" t="s">
        <v>0</v>
      </c>
      <c r="F16" s="124" t="s">
        <v>0</v>
      </c>
      <c r="G16" s="124" t="s">
        <v>0</v>
      </c>
      <c r="H16" s="124" t="s">
        <v>0</v>
      </c>
      <c r="I16" s="124" t="s">
        <v>0</v>
      </c>
      <c r="J16" s="565">
        <f t="shared" ref="J16:J26" si="0">SUM(K16:M16)</f>
        <v>1</v>
      </c>
      <c r="K16" s="566">
        <v>1</v>
      </c>
      <c r="L16" s="566"/>
      <c r="M16" s="566"/>
      <c r="N16" s="123" t="s">
        <v>1547</v>
      </c>
      <c r="O16" s="123"/>
    </row>
    <row r="17" spans="1:16" ht="114.75" x14ac:dyDescent="0.2">
      <c r="A17" s="872" t="s">
        <v>2974</v>
      </c>
      <c r="B17" s="5" t="s">
        <v>2321</v>
      </c>
      <c r="C17" s="6" t="s">
        <v>1630</v>
      </c>
      <c r="D17" s="124"/>
      <c r="E17" s="124" t="s">
        <v>0</v>
      </c>
      <c r="F17" s="124" t="s">
        <v>0</v>
      </c>
      <c r="G17" s="124" t="s">
        <v>0</v>
      </c>
      <c r="H17" s="124" t="s">
        <v>0</v>
      </c>
      <c r="I17" s="124" t="s">
        <v>0</v>
      </c>
      <c r="J17" s="565">
        <f t="shared" si="0"/>
        <v>1</v>
      </c>
      <c r="K17" s="566">
        <v>1</v>
      </c>
      <c r="L17" s="566"/>
      <c r="M17" s="566"/>
      <c r="N17" s="123" t="s">
        <v>1941</v>
      </c>
      <c r="O17" s="124"/>
    </row>
    <row r="18" spans="1:16" ht="38.25" x14ac:dyDescent="0.2">
      <c r="A18" s="872" t="s">
        <v>2975</v>
      </c>
      <c r="B18" s="5" t="s">
        <v>2569</v>
      </c>
      <c r="C18" s="6" t="s">
        <v>2123</v>
      </c>
      <c r="D18" s="124"/>
      <c r="E18" s="124" t="s">
        <v>0</v>
      </c>
      <c r="F18" s="124" t="s">
        <v>0</v>
      </c>
      <c r="G18" s="124" t="s">
        <v>0</v>
      </c>
      <c r="H18" s="124" t="s">
        <v>0</v>
      </c>
      <c r="I18" s="124" t="s">
        <v>0</v>
      </c>
      <c r="J18" s="565">
        <f t="shared" si="0"/>
        <v>1</v>
      </c>
      <c r="K18" s="566">
        <v>1</v>
      </c>
      <c r="L18" s="566"/>
      <c r="M18" s="566"/>
      <c r="N18" s="123" t="s">
        <v>1942</v>
      </c>
      <c r="O18" s="124"/>
    </row>
    <row r="19" spans="1:16" ht="38.25" x14ac:dyDescent="0.2">
      <c r="A19" s="872" t="s">
        <v>2976</v>
      </c>
      <c r="B19" s="5" t="s">
        <v>2646</v>
      </c>
      <c r="C19" s="6" t="s">
        <v>2124</v>
      </c>
      <c r="D19" s="124"/>
      <c r="E19" s="124" t="s">
        <v>0</v>
      </c>
      <c r="F19" s="124" t="s">
        <v>0</v>
      </c>
      <c r="G19" s="124" t="s">
        <v>0</v>
      </c>
      <c r="H19" s="124" t="s">
        <v>0</v>
      </c>
      <c r="I19" s="124" t="s">
        <v>0</v>
      </c>
      <c r="J19" s="565">
        <f t="shared" si="0"/>
        <v>14</v>
      </c>
      <c r="K19" s="567">
        <v>14</v>
      </c>
      <c r="L19" s="567"/>
      <c r="M19" s="567"/>
      <c r="N19" s="125" t="s">
        <v>465</v>
      </c>
      <c r="O19" s="124"/>
    </row>
    <row r="20" spans="1:16" ht="38.25" x14ac:dyDescent="0.2">
      <c r="A20" s="872" t="s">
        <v>2977</v>
      </c>
      <c r="B20" s="5" t="s">
        <v>2793</v>
      </c>
      <c r="C20" s="6" t="s">
        <v>1629</v>
      </c>
      <c r="D20" s="123"/>
      <c r="E20" s="124" t="s">
        <v>0</v>
      </c>
      <c r="F20" s="124" t="s">
        <v>0</v>
      </c>
      <c r="G20" s="124"/>
      <c r="H20" s="124"/>
      <c r="I20" s="124"/>
      <c r="J20" s="565">
        <f t="shared" si="0"/>
        <v>1</v>
      </c>
      <c r="K20" s="566">
        <v>1</v>
      </c>
      <c r="L20" s="566"/>
      <c r="M20" s="566"/>
      <c r="N20" s="123" t="s">
        <v>462</v>
      </c>
      <c r="O20" s="123"/>
    </row>
    <row r="21" spans="1:16" ht="25.5" x14ac:dyDescent="0.2">
      <c r="A21" s="872" t="s">
        <v>2978</v>
      </c>
      <c r="B21" s="5" t="s">
        <v>2781</v>
      </c>
      <c r="C21" s="6" t="s">
        <v>24</v>
      </c>
      <c r="D21" s="124"/>
      <c r="E21" s="124" t="s">
        <v>0</v>
      </c>
      <c r="F21" s="124" t="s">
        <v>0</v>
      </c>
      <c r="G21" s="124" t="s">
        <v>0</v>
      </c>
      <c r="H21" s="124" t="s">
        <v>0</v>
      </c>
      <c r="I21" s="124" t="s">
        <v>0</v>
      </c>
      <c r="J21" s="565">
        <f t="shared" si="0"/>
        <v>2</v>
      </c>
      <c r="K21" s="566">
        <v>2</v>
      </c>
      <c r="L21" s="566"/>
      <c r="M21" s="566"/>
      <c r="N21" s="123" t="s">
        <v>1943</v>
      </c>
      <c r="O21" s="124"/>
    </row>
    <row r="22" spans="1:16" x14ac:dyDescent="0.2">
      <c r="A22" s="872" t="s">
        <v>2979</v>
      </c>
      <c r="B22" s="5" t="s">
        <v>2838</v>
      </c>
      <c r="C22" s="6" t="s">
        <v>25</v>
      </c>
      <c r="D22" s="124"/>
      <c r="E22" s="124" t="s">
        <v>0</v>
      </c>
      <c r="F22" s="124" t="s">
        <v>0</v>
      </c>
      <c r="G22" s="124" t="s">
        <v>0</v>
      </c>
      <c r="H22" s="124" t="s">
        <v>0</v>
      </c>
      <c r="I22" s="124" t="s">
        <v>0</v>
      </c>
      <c r="J22" s="565">
        <f t="shared" si="0"/>
        <v>1</v>
      </c>
      <c r="K22" s="566"/>
      <c r="L22" s="566"/>
      <c r="M22" s="566">
        <v>1</v>
      </c>
      <c r="N22" s="123" t="s">
        <v>461</v>
      </c>
      <c r="O22" s="124"/>
    </row>
    <row r="23" spans="1:16" ht="51" x14ac:dyDescent="0.2">
      <c r="A23" s="872" t="s">
        <v>2980</v>
      </c>
      <c r="B23" s="5" t="s">
        <v>2861</v>
      </c>
      <c r="C23" s="6" t="s">
        <v>1537</v>
      </c>
      <c r="D23" s="123"/>
      <c r="E23" s="124" t="s">
        <v>0</v>
      </c>
      <c r="F23" s="124" t="s">
        <v>0</v>
      </c>
      <c r="G23" s="124"/>
      <c r="H23" s="124"/>
      <c r="I23" s="124"/>
      <c r="J23" s="565">
        <f t="shared" si="0"/>
        <v>1</v>
      </c>
      <c r="K23" s="568">
        <v>1</v>
      </c>
      <c r="L23" s="568"/>
      <c r="M23" s="568"/>
      <c r="N23" s="123" t="s">
        <v>1944</v>
      </c>
      <c r="O23" s="123"/>
    </row>
    <row r="24" spans="1:16" ht="38.25" x14ac:dyDescent="0.2">
      <c r="A24" s="872" t="s">
        <v>2981</v>
      </c>
      <c r="B24" s="5" t="s">
        <v>2879</v>
      </c>
      <c r="C24" s="6" t="s">
        <v>1538</v>
      </c>
      <c r="D24" s="123"/>
      <c r="E24" s="124" t="s">
        <v>0</v>
      </c>
      <c r="F24" s="124" t="s">
        <v>0</v>
      </c>
      <c r="G24" s="124" t="s">
        <v>0</v>
      </c>
      <c r="H24" s="124"/>
      <c r="I24" s="124" t="s">
        <v>0</v>
      </c>
      <c r="J24" s="565">
        <f t="shared" si="0"/>
        <v>1</v>
      </c>
      <c r="K24" s="568">
        <v>1</v>
      </c>
      <c r="L24" s="568"/>
      <c r="M24" s="568"/>
      <c r="N24" s="123" t="s">
        <v>463</v>
      </c>
      <c r="O24" s="123"/>
    </row>
    <row r="25" spans="1:16" ht="51" x14ac:dyDescent="0.2">
      <c r="A25" s="872" t="s">
        <v>2982</v>
      </c>
      <c r="B25" s="5" t="s">
        <v>2892</v>
      </c>
      <c r="C25" s="6" t="s">
        <v>1539</v>
      </c>
      <c r="D25" s="124"/>
      <c r="E25" s="124" t="s">
        <v>0</v>
      </c>
      <c r="F25" s="124" t="s">
        <v>0</v>
      </c>
      <c r="G25" s="124" t="s">
        <v>0</v>
      </c>
      <c r="H25" s="124" t="s">
        <v>0</v>
      </c>
      <c r="I25" s="124" t="s">
        <v>0</v>
      </c>
      <c r="J25" s="565">
        <f t="shared" si="0"/>
        <v>1</v>
      </c>
      <c r="K25" s="566">
        <v>1</v>
      </c>
      <c r="L25" s="566"/>
      <c r="M25" s="566"/>
      <c r="N25" s="123" t="s">
        <v>464</v>
      </c>
      <c r="O25" s="124"/>
    </row>
    <row r="26" spans="1:16" ht="25.5" x14ac:dyDescent="0.2">
      <c r="A26" s="872" t="s">
        <v>2983</v>
      </c>
      <c r="B26" s="5" t="s">
        <v>2206</v>
      </c>
      <c r="C26" s="6" t="s">
        <v>70</v>
      </c>
      <c r="D26" s="123"/>
      <c r="E26" s="124" t="s">
        <v>0</v>
      </c>
      <c r="F26" s="124" t="s">
        <v>0</v>
      </c>
      <c r="G26" s="124"/>
      <c r="H26" s="124"/>
      <c r="I26" s="124"/>
      <c r="J26" s="565">
        <f t="shared" si="0"/>
        <v>1</v>
      </c>
      <c r="K26" s="566">
        <v>1</v>
      </c>
      <c r="L26" s="566"/>
      <c r="M26" s="566"/>
      <c r="N26" s="123" t="s">
        <v>1945</v>
      </c>
      <c r="O26" s="123"/>
    </row>
    <row r="27" spans="1:16" s="252" customFormat="1" ht="25.5" x14ac:dyDescent="0.2">
      <c r="A27" s="990">
        <v>4</v>
      </c>
      <c r="B27" s="934" t="s">
        <v>2987</v>
      </c>
      <c r="C27" s="4" t="s">
        <v>1687</v>
      </c>
      <c r="D27" s="126">
        <v>30</v>
      </c>
      <c r="E27" s="121">
        <v>35</v>
      </c>
      <c r="F27" s="121">
        <v>40</v>
      </c>
      <c r="G27" s="121">
        <v>45</v>
      </c>
      <c r="H27" s="121">
        <v>50</v>
      </c>
      <c r="I27" s="121">
        <v>55</v>
      </c>
      <c r="J27" s="1079">
        <f>SUM(J29:J30)</f>
        <v>360</v>
      </c>
      <c r="K27" s="1079">
        <f>SUM(K29:K30)</f>
        <v>0</v>
      </c>
      <c r="L27" s="1079">
        <f>SUM(L29:L30)</f>
        <v>0</v>
      </c>
      <c r="M27" s="1079">
        <f>SUM(M29:M30)</f>
        <v>360</v>
      </c>
      <c r="N27" s="919" t="s">
        <v>1946</v>
      </c>
      <c r="O27" s="126"/>
      <c r="P27" s="415"/>
    </row>
    <row r="28" spans="1:16" s="252" customFormat="1" x14ac:dyDescent="0.2">
      <c r="A28" s="991"/>
      <c r="B28" s="936"/>
      <c r="C28" s="4" t="s">
        <v>1536</v>
      </c>
      <c r="D28" s="126">
        <v>10</v>
      </c>
      <c r="E28" s="121">
        <v>10</v>
      </c>
      <c r="F28" s="121">
        <v>10</v>
      </c>
      <c r="G28" s="121">
        <v>10</v>
      </c>
      <c r="H28" s="121">
        <v>10</v>
      </c>
      <c r="I28" s="121">
        <v>10</v>
      </c>
      <c r="J28" s="1081"/>
      <c r="K28" s="1081"/>
      <c r="L28" s="1081"/>
      <c r="M28" s="1081"/>
      <c r="N28" s="1188"/>
      <c r="O28" s="126"/>
      <c r="P28" s="415"/>
    </row>
    <row r="29" spans="1:16" ht="38.25" x14ac:dyDescent="0.2">
      <c r="A29" s="872" t="s">
        <v>2973</v>
      </c>
      <c r="B29" s="5" t="s">
        <v>2322</v>
      </c>
      <c r="C29" s="6" t="s">
        <v>1540</v>
      </c>
      <c r="D29" s="123"/>
      <c r="E29" s="124" t="s">
        <v>0</v>
      </c>
      <c r="F29" s="124" t="s">
        <v>0</v>
      </c>
      <c r="G29" s="124" t="s">
        <v>0</v>
      </c>
      <c r="H29" s="124" t="s">
        <v>0</v>
      </c>
      <c r="I29" s="124" t="s">
        <v>0</v>
      </c>
      <c r="J29" s="565">
        <f>SUM(K29:M29)</f>
        <v>310</v>
      </c>
      <c r="K29" s="568"/>
      <c r="L29" s="568"/>
      <c r="M29" s="568">
        <v>310</v>
      </c>
      <c r="N29" s="123" t="s">
        <v>1947</v>
      </c>
      <c r="O29" s="123"/>
    </row>
    <row r="30" spans="1:16" ht="25.5" x14ac:dyDescent="0.2">
      <c r="A30" s="872" t="s">
        <v>2974</v>
      </c>
      <c r="B30" s="5" t="s">
        <v>2323</v>
      </c>
      <c r="C30" s="6" t="s">
        <v>2125</v>
      </c>
      <c r="D30" s="123"/>
      <c r="E30" s="124" t="s">
        <v>0</v>
      </c>
      <c r="F30" s="124" t="s">
        <v>0</v>
      </c>
      <c r="G30" s="124" t="s">
        <v>0</v>
      </c>
      <c r="H30" s="124" t="s">
        <v>0</v>
      </c>
      <c r="I30" s="124" t="s">
        <v>0</v>
      </c>
      <c r="J30" s="565">
        <f>SUM(K30:M30)</f>
        <v>50</v>
      </c>
      <c r="K30" s="568"/>
      <c r="L30" s="568"/>
      <c r="M30" s="568">
        <v>50</v>
      </c>
      <c r="N30" s="123" t="s">
        <v>2126</v>
      </c>
      <c r="O30" s="123"/>
    </row>
    <row r="31" spans="1:16" s="252" customFormat="1" ht="38.25" x14ac:dyDescent="0.2">
      <c r="A31" s="990">
        <v>5</v>
      </c>
      <c r="B31" s="923" t="s">
        <v>2988</v>
      </c>
      <c r="C31" s="9" t="s">
        <v>3194</v>
      </c>
      <c r="D31" s="390">
        <v>58.7</v>
      </c>
      <c r="E31" s="390">
        <v>61.8</v>
      </c>
      <c r="F31" s="390">
        <v>64.7</v>
      </c>
      <c r="G31" s="390">
        <v>66.5</v>
      </c>
      <c r="H31" s="390">
        <v>68.7</v>
      </c>
      <c r="I31" s="390">
        <v>70.099999999999994</v>
      </c>
      <c r="J31" s="1179">
        <f>J36</f>
        <v>2652</v>
      </c>
      <c r="K31" s="1179">
        <f>K36</f>
        <v>2</v>
      </c>
      <c r="L31" s="1179">
        <f>L36</f>
        <v>0</v>
      </c>
      <c r="M31" s="1179">
        <f>M36</f>
        <v>2650</v>
      </c>
      <c r="N31" s="961" t="s">
        <v>1948</v>
      </c>
      <c r="O31" s="390"/>
      <c r="P31" s="415"/>
    </row>
    <row r="32" spans="1:16" s="252" customFormat="1" ht="25.5" x14ac:dyDescent="0.2">
      <c r="A32" s="1104"/>
      <c r="B32" s="1182"/>
      <c r="C32" s="9" t="s">
        <v>1541</v>
      </c>
      <c r="D32" s="390">
        <v>10.7</v>
      </c>
      <c r="E32" s="390">
        <v>11.5</v>
      </c>
      <c r="F32" s="390">
        <v>12.4</v>
      </c>
      <c r="G32" s="390">
        <v>13.1</v>
      </c>
      <c r="H32" s="390">
        <v>13.9</v>
      </c>
      <c r="I32" s="390">
        <v>14.5</v>
      </c>
      <c r="J32" s="1180"/>
      <c r="K32" s="1180"/>
      <c r="L32" s="1180"/>
      <c r="M32" s="1180"/>
      <c r="N32" s="962"/>
      <c r="O32" s="1189"/>
      <c r="P32" s="415"/>
    </row>
    <row r="33" spans="1:16" s="252" customFormat="1" ht="51" x14ac:dyDescent="0.2">
      <c r="A33" s="1104"/>
      <c r="B33" s="1182"/>
      <c r="C33" s="9" t="s">
        <v>3300</v>
      </c>
      <c r="D33" s="390">
        <v>5</v>
      </c>
      <c r="E33" s="390">
        <v>5.8</v>
      </c>
      <c r="F33" s="390">
        <v>6.2</v>
      </c>
      <c r="G33" s="390">
        <v>6.5</v>
      </c>
      <c r="H33" s="390">
        <v>6.9</v>
      </c>
      <c r="I33" s="390">
        <v>7.3</v>
      </c>
      <c r="J33" s="1180"/>
      <c r="K33" s="1180"/>
      <c r="L33" s="1180"/>
      <c r="M33" s="1180"/>
      <c r="N33" s="962"/>
      <c r="O33" s="1265"/>
      <c r="P33" s="415"/>
    </row>
    <row r="34" spans="1:16" s="252" customFormat="1" ht="25.5" x14ac:dyDescent="0.2">
      <c r="A34" s="1104"/>
      <c r="B34" s="1182"/>
      <c r="C34" s="9" t="s">
        <v>1542</v>
      </c>
      <c r="D34" s="384">
        <v>855</v>
      </c>
      <c r="E34" s="384">
        <v>1042</v>
      </c>
      <c r="F34" s="384">
        <v>1176</v>
      </c>
      <c r="G34" s="384">
        <v>1309</v>
      </c>
      <c r="H34" s="384">
        <v>1463</v>
      </c>
      <c r="I34" s="384">
        <v>1614</v>
      </c>
      <c r="J34" s="1180"/>
      <c r="K34" s="1180"/>
      <c r="L34" s="1180"/>
      <c r="M34" s="1180"/>
      <c r="N34" s="962"/>
      <c r="O34" s="1265"/>
      <c r="P34" s="415"/>
    </row>
    <row r="35" spans="1:16" s="252" customFormat="1" ht="25.5" x14ac:dyDescent="0.2">
      <c r="A35" s="991"/>
      <c r="B35" s="1132"/>
      <c r="C35" s="9" t="s">
        <v>1106</v>
      </c>
      <c r="D35" s="384">
        <v>80</v>
      </c>
      <c r="E35" s="384">
        <v>95</v>
      </c>
      <c r="F35" s="384">
        <v>104</v>
      </c>
      <c r="G35" s="384">
        <v>112</v>
      </c>
      <c r="H35" s="384">
        <v>122</v>
      </c>
      <c r="I35" s="384">
        <v>130</v>
      </c>
      <c r="J35" s="1181"/>
      <c r="K35" s="1181"/>
      <c r="L35" s="1181"/>
      <c r="M35" s="1181"/>
      <c r="N35" s="963"/>
      <c r="O35" s="1190"/>
      <c r="P35" s="415"/>
    </row>
    <row r="36" spans="1:16" s="252" customFormat="1" ht="51" x14ac:dyDescent="0.2">
      <c r="A36" s="861">
        <v>6</v>
      </c>
      <c r="B36" s="387" t="s">
        <v>2989</v>
      </c>
      <c r="C36" s="253" t="s">
        <v>1688</v>
      </c>
      <c r="D36" s="386">
        <v>112.5</v>
      </c>
      <c r="E36" s="389">
        <v>116.5</v>
      </c>
      <c r="F36" s="389">
        <v>116.8</v>
      </c>
      <c r="G36" s="389">
        <v>116.8</v>
      </c>
      <c r="H36" s="389">
        <v>116.7</v>
      </c>
      <c r="I36" s="389">
        <v>116.7</v>
      </c>
      <c r="J36" s="569">
        <f>SUM(J37:J39)</f>
        <v>2652</v>
      </c>
      <c r="K36" s="569">
        <f>SUM(K37:K39)</f>
        <v>2</v>
      </c>
      <c r="L36" s="569">
        <f>SUM(L37:L39)</f>
        <v>0</v>
      </c>
      <c r="M36" s="569">
        <f>SUM(M37:M39)</f>
        <v>2650</v>
      </c>
      <c r="N36" s="383" t="s">
        <v>1949</v>
      </c>
      <c r="O36" s="386"/>
      <c r="P36" s="415"/>
    </row>
    <row r="37" spans="1:16" ht="38.25" x14ac:dyDescent="0.2">
      <c r="A37" s="872" t="s">
        <v>2973</v>
      </c>
      <c r="B37" s="5" t="s">
        <v>2189</v>
      </c>
      <c r="C37" s="6" t="s">
        <v>2127</v>
      </c>
      <c r="D37" s="123"/>
      <c r="E37" s="124" t="s">
        <v>0</v>
      </c>
      <c r="F37" s="124" t="s">
        <v>0</v>
      </c>
      <c r="G37" s="124"/>
      <c r="H37" s="124"/>
      <c r="I37" s="124"/>
      <c r="J37" s="565">
        <f>SUM(K37:M37)</f>
        <v>1</v>
      </c>
      <c r="K37" s="566">
        <v>1</v>
      </c>
      <c r="L37" s="566"/>
      <c r="M37" s="566"/>
      <c r="N37" s="123" t="s">
        <v>1953</v>
      </c>
      <c r="O37" s="123"/>
    </row>
    <row r="38" spans="1:16" ht="63.75" x14ac:dyDescent="0.2">
      <c r="A38" s="872" t="s">
        <v>2974</v>
      </c>
      <c r="B38" s="5" t="s">
        <v>3195</v>
      </c>
      <c r="C38" s="6" t="s">
        <v>1958</v>
      </c>
      <c r="D38" s="123"/>
      <c r="E38" s="124" t="s">
        <v>0</v>
      </c>
      <c r="F38" s="124" t="s">
        <v>0</v>
      </c>
      <c r="G38" s="124" t="s">
        <v>0</v>
      </c>
      <c r="H38" s="124" t="s">
        <v>0</v>
      </c>
      <c r="I38" s="124" t="s">
        <v>0</v>
      </c>
      <c r="J38" s="565">
        <f>SUM(K38:M38)</f>
        <v>1</v>
      </c>
      <c r="K38" s="566">
        <v>1</v>
      </c>
      <c r="L38" s="566"/>
      <c r="M38" s="566"/>
      <c r="N38" s="123" t="s">
        <v>466</v>
      </c>
      <c r="O38" s="123"/>
    </row>
    <row r="39" spans="1:16" ht="51" x14ac:dyDescent="0.2">
      <c r="A39" s="872" t="s">
        <v>2975</v>
      </c>
      <c r="B39" s="5" t="s">
        <v>2437</v>
      </c>
      <c r="C39" s="6" t="s">
        <v>2128</v>
      </c>
      <c r="D39" s="124"/>
      <c r="E39" s="124" t="s">
        <v>0</v>
      </c>
      <c r="F39" s="124" t="s">
        <v>0</v>
      </c>
      <c r="G39" s="124" t="s">
        <v>0</v>
      </c>
      <c r="H39" s="124" t="s">
        <v>0</v>
      </c>
      <c r="I39" s="124" t="s">
        <v>0</v>
      </c>
      <c r="J39" s="565">
        <f>SUM(K39:M39)</f>
        <v>2650</v>
      </c>
      <c r="K39" s="566"/>
      <c r="L39" s="566"/>
      <c r="M39" s="566">
        <v>2650</v>
      </c>
      <c r="N39" s="123" t="s">
        <v>2129</v>
      </c>
      <c r="O39" s="124"/>
    </row>
    <row r="40" spans="1:16" s="252" customFormat="1" ht="33" customHeight="1" x14ac:dyDescent="0.2">
      <c r="A40" s="990">
        <v>7</v>
      </c>
      <c r="B40" s="923" t="s">
        <v>2990</v>
      </c>
      <c r="C40" s="9" t="s">
        <v>3196</v>
      </c>
      <c r="D40" s="120">
        <v>2</v>
      </c>
      <c r="E40" s="120">
        <v>4</v>
      </c>
      <c r="F40" s="120">
        <v>8</v>
      </c>
      <c r="G40" s="120">
        <v>12</v>
      </c>
      <c r="H40" s="120">
        <v>16</v>
      </c>
      <c r="I40" s="120">
        <v>20</v>
      </c>
      <c r="J40" s="1130">
        <f>J42+J44</f>
        <v>18450.7</v>
      </c>
      <c r="K40" s="1130">
        <f>K42+K44</f>
        <v>18.899999999999999</v>
      </c>
      <c r="L40" s="1130">
        <f>L42+L44</f>
        <v>18</v>
      </c>
      <c r="M40" s="1130">
        <f>M42+M44</f>
        <v>18413.800000000003</v>
      </c>
      <c r="N40" s="961" t="s">
        <v>1950</v>
      </c>
      <c r="O40" s="120"/>
      <c r="P40" s="415"/>
    </row>
    <row r="41" spans="1:16" s="252" customFormat="1" ht="25.5" x14ac:dyDescent="0.2">
      <c r="A41" s="991"/>
      <c r="B41" s="1132"/>
      <c r="C41" s="9" t="s">
        <v>362</v>
      </c>
      <c r="D41" s="120">
        <v>3.39</v>
      </c>
      <c r="E41" s="120">
        <v>3.4</v>
      </c>
      <c r="F41" s="120">
        <v>3.42</v>
      </c>
      <c r="G41" s="120">
        <v>3.44</v>
      </c>
      <c r="H41" s="120">
        <v>3.46</v>
      </c>
      <c r="I41" s="120">
        <v>3.5</v>
      </c>
      <c r="J41" s="1131"/>
      <c r="K41" s="1131"/>
      <c r="L41" s="1131"/>
      <c r="M41" s="1131"/>
      <c r="N41" s="963"/>
      <c r="O41" s="120"/>
      <c r="P41" s="415"/>
    </row>
    <row r="42" spans="1:16" s="252" customFormat="1" ht="38.25" x14ac:dyDescent="0.2">
      <c r="A42" s="872">
        <v>8</v>
      </c>
      <c r="B42" s="3" t="s">
        <v>3197</v>
      </c>
      <c r="C42" s="4" t="s">
        <v>1689</v>
      </c>
      <c r="D42" s="121">
        <v>150</v>
      </c>
      <c r="E42" s="121">
        <v>150</v>
      </c>
      <c r="F42" s="121">
        <v>150</v>
      </c>
      <c r="G42" s="121">
        <v>150</v>
      </c>
      <c r="H42" s="121">
        <v>150</v>
      </c>
      <c r="I42" s="121">
        <v>150</v>
      </c>
      <c r="J42" s="570">
        <f>SUM(J43:J43)</f>
        <v>1749</v>
      </c>
      <c r="K42" s="570">
        <f>SUM(K43:K43)</f>
        <v>0</v>
      </c>
      <c r="L42" s="570">
        <f>SUM(L43:L43)</f>
        <v>18</v>
      </c>
      <c r="M42" s="570">
        <f>SUM(M43:M43)</f>
        <v>1731</v>
      </c>
      <c r="N42" s="126" t="s">
        <v>1951</v>
      </c>
      <c r="O42" s="121"/>
      <c r="P42" s="415"/>
    </row>
    <row r="43" spans="1:16" ht="38.25" x14ac:dyDescent="0.2">
      <c r="A43" s="872">
        <v>9</v>
      </c>
      <c r="B43" s="5" t="s">
        <v>2794</v>
      </c>
      <c r="C43" s="6" t="s">
        <v>2130</v>
      </c>
      <c r="D43" s="123"/>
      <c r="E43" s="124" t="s">
        <v>0</v>
      </c>
      <c r="F43" s="124" t="s">
        <v>0</v>
      </c>
      <c r="G43" s="124"/>
      <c r="H43" s="124"/>
      <c r="I43" s="124"/>
      <c r="J43" s="565">
        <f>SUM(K43:M43)</f>
        <v>1749</v>
      </c>
      <c r="K43" s="566"/>
      <c r="L43" s="566">
        <v>18</v>
      </c>
      <c r="M43" s="566">
        <v>1731</v>
      </c>
      <c r="N43" s="123" t="s">
        <v>467</v>
      </c>
      <c r="O43" s="124"/>
    </row>
    <row r="44" spans="1:16" s="252" customFormat="1" ht="38.25" x14ac:dyDescent="0.2">
      <c r="A44" s="872">
        <v>10</v>
      </c>
      <c r="B44" s="3" t="s">
        <v>2991</v>
      </c>
      <c r="C44" s="4" t="s">
        <v>1690</v>
      </c>
      <c r="D44" s="126">
        <v>0.5</v>
      </c>
      <c r="E44" s="121">
        <v>0.5</v>
      </c>
      <c r="F44" s="121">
        <v>0.5</v>
      </c>
      <c r="G44" s="121">
        <v>0.5</v>
      </c>
      <c r="H44" s="121">
        <v>0.5</v>
      </c>
      <c r="I44" s="121">
        <v>0.5</v>
      </c>
      <c r="J44" s="570">
        <f>SUM(J45:J51)</f>
        <v>16701.7</v>
      </c>
      <c r="K44" s="570">
        <f>SUM(K45:K51)</f>
        <v>18.899999999999999</v>
      </c>
      <c r="L44" s="570">
        <f>SUM(L45:L51)</f>
        <v>0</v>
      </c>
      <c r="M44" s="570">
        <f>SUM(M45:M51)</f>
        <v>16682.800000000003</v>
      </c>
      <c r="N44" s="126" t="s">
        <v>1949</v>
      </c>
      <c r="O44" s="126"/>
      <c r="P44" s="415"/>
    </row>
    <row r="45" spans="1:16" ht="38.25" x14ac:dyDescent="0.2">
      <c r="A45" s="872" t="s">
        <v>2973</v>
      </c>
      <c r="B45" s="5" t="s">
        <v>2190</v>
      </c>
      <c r="C45" s="6" t="s">
        <v>1952</v>
      </c>
      <c r="D45" s="124"/>
      <c r="E45" s="124" t="s">
        <v>0</v>
      </c>
      <c r="F45" s="124" t="s">
        <v>0</v>
      </c>
      <c r="G45" s="124"/>
      <c r="H45" s="124"/>
      <c r="I45" s="124"/>
      <c r="J45" s="565">
        <f t="shared" ref="J45:J51" si="1">SUM(K45:M45)</f>
        <v>5752.1</v>
      </c>
      <c r="K45" s="566"/>
      <c r="L45" s="566"/>
      <c r="M45" s="566">
        <v>5752.1</v>
      </c>
      <c r="N45" s="123" t="s">
        <v>468</v>
      </c>
      <c r="O45" s="124"/>
    </row>
    <row r="46" spans="1:16" ht="51" x14ac:dyDescent="0.2">
      <c r="A46" s="872" t="s">
        <v>2974</v>
      </c>
      <c r="B46" s="5" t="s">
        <v>2324</v>
      </c>
      <c r="C46" s="414" t="s">
        <v>2131</v>
      </c>
      <c r="D46" s="124"/>
      <c r="E46" s="124" t="s">
        <v>0</v>
      </c>
      <c r="F46" s="124" t="s">
        <v>0</v>
      </c>
      <c r="G46" s="124" t="s">
        <v>0</v>
      </c>
      <c r="H46" s="124" t="s">
        <v>0</v>
      </c>
      <c r="I46" s="124" t="s">
        <v>0</v>
      </c>
      <c r="J46" s="565">
        <f t="shared" si="1"/>
        <v>2645.8</v>
      </c>
      <c r="K46" s="566"/>
      <c r="L46" s="566"/>
      <c r="M46" s="566">
        <v>2645.8</v>
      </c>
      <c r="N46" s="123" t="s">
        <v>469</v>
      </c>
      <c r="O46" s="124"/>
    </row>
    <row r="47" spans="1:16" ht="38.25" x14ac:dyDescent="0.2">
      <c r="A47" s="872" t="s">
        <v>2975</v>
      </c>
      <c r="B47" s="5" t="s">
        <v>2438</v>
      </c>
      <c r="C47" s="6" t="s">
        <v>26</v>
      </c>
      <c r="D47" s="124"/>
      <c r="E47" s="124" t="s">
        <v>0</v>
      </c>
      <c r="F47" s="124" t="s">
        <v>0</v>
      </c>
      <c r="G47" s="124" t="s">
        <v>0</v>
      </c>
      <c r="H47" s="124" t="s">
        <v>0</v>
      </c>
      <c r="I47" s="124" t="s">
        <v>0</v>
      </c>
      <c r="J47" s="565">
        <f t="shared" si="1"/>
        <v>18.899999999999999</v>
      </c>
      <c r="K47" s="566">
        <v>18.899999999999999</v>
      </c>
      <c r="L47" s="566"/>
      <c r="M47" s="566"/>
      <c r="N47" s="123" t="s">
        <v>1954</v>
      </c>
      <c r="O47" s="124"/>
    </row>
    <row r="48" spans="1:16" ht="51" x14ac:dyDescent="0.2">
      <c r="A48" s="872" t="s">
        <v>2976</v>
      </c>
      <c r="B48" s="5" t="s">
        <v>2647</v>
      </c>
      <c r="C48" s="6" t="s">
        <v>1956</v>
      </c>
      <c r="D48" s="124"/>
      <c r="E48" s="124" t="s">
        <v>0</v>
      </c>
      <c r="F48" s="124" t="s">
        <v>0</v>
      </c>
      <c r="G48" s="124" t="s">
        <v>0</v>
      </c>
      <c r="H48" s="124" t="s">
        <v>0</v>
      </c>
      <c r="I48" s="124" t="s">
        <v>0</v>
      </c>
      <c r="J48" s="565">
        <f t="shared" si="1"/>
        <v>6336</v>
      </c>
      <c r="K48" s="566"/>
      <c r="L48" s="566"/>
      <c r="M48" s="566">
        <v>6336</v>
      </c>
      <c r="N48" s="123" t="s">
        <v>1955</v>
      </c>
      <c r="O48" s="124"/>
    </row>
    <row r="49" spans="1:16" ht="25.5" x14ac:dyDescent="0.2">
      <c r="A49" s="872" t="s">
        <v>2977</v>
      </c>
      <c r="B49" s="5" t="s">
        <v>2795</v>
      </c>
      <c r="C49" s="6" t="s">
        <v>27</v>
      </c>
      <c r="D49" s="123"/>
      <c r="E49" s="124" t="s">
        <v>0</v>
      </c>
      <c r="F49" s="124" t="s">
        <v>0</v>
      </c>
      <c r="G49" s="124" t="s">
        <v>0</v>
      </c>
      <c r="H49" s="124" t="s">
        <v>0</v>
      </c>
      <c r="I49" s="124" t="s">
        <v>0</v>
      </c>
      <c r="J49" s="565">
        <f t="shared" si="1"/>
        <v>1748.9</v>
      </c>
      <c r="K49" s="566"/>
      <c r="L49" s="566"/>
      <c r="M49" s="566">
        <v>1748.9</v>
      </c>
      <c r="N49" s="123" t="s">
        <v>470</v>
      </c>
      <c r="O49" s="127"/>
    </row>
    <row r="50" spans="1:16" ht="38.25" x14ac:dyDescent="0.2">
      <c r="A50" s="872" t="s">
        <v>2978</v>
      </c>
      <c r="B50" s="5" t="s">
        <v>2782</v>
      </c>
      <c r="C50" s="6" t="s">
        <v>28</v>
      </c>
      <c r="D50" s="123"/>
      <c r="E50" s="124" t="s">
        <v>0</v>
      </c>
      <c r="F50" s="124" t="s">
        <v>0</v>
      </c>
      <c r="G50" s="124" t="s">
        <v>0</v>
      </c>
      <c r="H50" s="124" t="s">
        <v>0</v>
      </c>
      <c r="I50" s="124" t="s">
        <v>0</v>
      </c>
      <c r="J50" s="565">
        <f t="shared" si="1"/>
        <v>100</v>
      </c>
      <c r="K50" s="566"/>
      <c r="L50" s="566"/>
      <c r="M50" s="566">
        <v>100</v>
      </c>
      <c r="N50" s="123" t="s">
        <v>470</v>
      </c>
      <c r="O50" s="124"/>
    </row>
    <row r="51" spans="1:16" s="396" customFormat="1" ht="63.75" x14ac:dyDescent="0.2">
      <c r="A51" s="872" t="s">
        <v>2979</v>
      </c>
      <c r="B51" s="7" t="s">
        <v>2839</v>
      </c>
      <c r="C51" s="19" t="s">
        <v>1901</v>
      </c>
      <c r="D51" s="125" t="s">
        <v>12</v>
      </c>
      <c r="E51" s="124" t="s">
        <v>0</v>
      </c>
      <c r="F51" s="124" t="s">
        <v>0</v>
      </c>
      <c r="G51" s="124" t="s">
        <v>0</v>
      </c>
      <c r="H51" s="124" t="s">
        <v>0</v>
      </c>
      <c r="I51" s="124" t="s">
        <v>0</v>
      </c>
      <c r="J51" s="571">
        <f t="shared" si="1"/>
        <v>100</v>
      </c>
      <c r="K51" s="567"/>
      <c r="L51" s="567"/>
      <c r="M51" s="567">
        <v>100</v>
      </c>
      <c r="N51" s="125" t="s">
        <v>470</v>
      </c>
      <c r="O51" s="138"/>
    </row>
    <row r="52" spans="1:16" x14ac:dyDescent="0.2">
      <c r="A52" s="1043" t="s">
        <v>2132</v>
      </c>
      <c r="B52" s="1044"/>
      <c r="C52" s="1044"/>
      <c r="D52" s="1044"/>
      <c r="E52" s="1044"/>
      <c r="F52" s="1044"/>
      <c r="G52" s="1044"/>
      <c r="H52" s="1044"/>
      <c r="I52" s="1045"/>
      <c r="J52" s="504">
        <f>J8</f>
        <v>21487.7</v>
      </c>
      <c r="K52" s="504">
        <f>K8</f>
        <v>44.9</v>
      </c>
      <c r="L52" s="504">
        <f>L8</f>
        <v>18</v>
      </c>
      <c r="M52" s="504">
        <f>M8</f>
        <v>21424.800000000003</v>
      </c>
      <c r="N52" s="278"/>
      <c r="O52" s="278"/>
    </row>
    <row r="53" spans="1:16" x14ac:dyDescent="0.2">
      <c r="A53" s="1043" t="s">
        <v>2133</v>
      </c>
      <c r="B53" s="1044"/>
      <c r="C53" s="1044"/>
      <c r="D53" s="1044"/>
      <c r="E53" s="1044"/>
      <c r="F53" s="1044"/>
      <c r="G53" s="1044"/>
      <c r="H53" s="1044"/>
      <c r="I53" s="1045"/>
      <c r="J53" s="572">
        <f>SUM(K53:M53)</f>
        <v>100.00000000000001</v>
      </c>
      <c r="K53" s="504">
        <f>K52/$J52*100</f>
        <v>0.20895675200230829</v>
      </c>
      <c r="L53" s="504">
        <f>L52/$J52*100</f>
        <v>8.376885380938863E-2</v>
      </c>
      <c r="M53" s="504">
        <f>M52/$J52*100</f>
        <v>99.707274394188318</v>
      </c>
      <c r="N53" s="278"/>
      <c r="O53" s="257"/>
    </row>
    <row r="54" spans="1:16" ht="15.75" x14ac:dyDescent="0.2">
      <c r="A54" s="1008" t="s">
        <v>2949</v>
      </c>
      <c r="B54" s="1047"/>
      <c r="C54" s="1047"/>
      <c r="D54" s="1047"/>
      <c r="E54" s="1047"/>
      <c r="F54" s="1047"/>
      <c r="G54" s="1047"/>
      <c r="H54" s="1047"/>
      <c r="I54" s="1047"/>
      <c r="J54" s="1047"/>
      <c r="K54" s="1047"/>
      <c r="L54" s="1047"/>
      <c r="M54" s="1047"/>
      <c r="N54" s="1047"/>
      <c r="O54" s="1048"/>
    </row>
    <row r="55" spans="1:16" s="252" customFormat="1" ht="51" x14ac:dyDescent="0.2">
      <c r="A55" s="1052">
        <v>11</v>
      </c>
      <c r="B55" s="1161" t="s">
        <v>2994</v>
      </c>
      <c r="C55" s="26" t="s">
        <v>1691</v>
      </c>
      <c r="D55" s="119">
        <v>60</v>
      </c>
      <c r="E55" s="258">
        <v>70</v>
      </c>
      <c r="F55" s="119">
        <v>70</v>
      </c>
      <c r="G55" s="119">
        <v>70</v>
      </c>
      <c r="H55" s="119">
        <v>70</v>
      </c>
      <c r="I55" s="119">
        <v>70</v>
      </c>
      <c r="J55" s="1158">
        <f>J60+J77</f>
        <v>6151.15</v>
      </c>
      <c r="K55" s="1158">
        <v>69.150000000000006</v>
      </c>
      <c r="L55" s="928">
        <f>L60+L77</f>
        <v>1281.8</v>
      </c>
      <c r="M55" s="928">
        <f>M60+M77</f>
        <v>4800.2</v>
      </c>
      <c r="N55" s="1122" t="s">
        <v>2134</v>
      </c>
      <c r="O55" s="1272" t="s">
        <v>1117</v>
      </c>
      <c r="P55" s="415"/>
    </row>
    <row r="56" spans="1:16" s="252" customFormat="1" x14ac:dyDescent="0.2">
      <c r="A56" s="1053"/>
      <c r="B56" s="1162"/>
      <c r="C56" s="26" t="s">
        <v>1118</v>
      </c>
      <c r="D56" s="119">
        <v>60</v>
      </c>
      <c r="E56" s="258">
        <v>63</v>
      </c>
      <c r="F56" s="119">
        <v>65</v>
      </c>
      <c r="G56" s="119">
        <v>68</v>
      </c>
      <c r="H56" s="119">
        <v>70</v>
      </c>
      <c r="I56" s="119">
        <v>70</v>
      </c>
      <c r="J56" s="1159"/>
      <c r="K56" s="1159"/>
      <c r="L56" s="929"/>
      <c r="M56" s="929"/>
      <c r="N56" s="1021"/>
      <c r="O56" s="1273"/>
      <c r="P56" s="415"/>
    </row>
    <row r="57" spans="1:16" s="252" customFormat="1" x14ac:dyDescent="0.2">
      <c r="A57" s="1053"/>
      <c r="B57" s="1162"/>
      <c r="C57" s="26" t="s">
        <v>364</v>
      </c>
      <c r="D57" s="119">
        <v>40</v>
      </c>
      <c r="E57" s="258">
        <v>40</v>
      </c>
      <c r="F57" s="119">
        <v>43</v>
      </c>
      <c r="G57" s="119">
        <v>45</v>
      </c>
      <c r="H57" s="119">
        <v>48</v>
      </c>
      <c r="I57" s="119">
        <v>50</v>
      </c>
      <c r="J57" s="1159"/>
      <c r="K57" s="1159"/>
      <c r="L57" s="929"/>
      <c r="M57" s="929"/>
      <c r="N57" s="1022"/>
      <c r="O57" s="1273"/>
      <c r="P57" s="415"/>
    </row>
    <row r="58" spans="1:16" s="252" customFormat="1" ht="38.25" x14ac:dyDescent="0.2">
      <c r="A58" s="1054"/>
      <c r="B58" s="1163"/>
      <c r="C58" s="259" t="s">
        <v>1119</v>
      </c>
      <c r="D58" s="119">
        <v>25.4</v>
      </c>
      <c r="E58" s="258">
        <v>25.5</v>
      </c>
      <c r="F58" s="260">
        <v>25</v>
      </c>
      <c r="G58" s="119">
        <v>24</v>
      </c>
      <c r="H58" s="119">
        <v>23</v>
      </c>
      <c r="I58" s="119">
        <v>22</v>
      </c>
      <c r="J58" s="1160"/>
      <c r="K58" s="1160"/>
      <c r="L58" s="1157"/>
      <c r="M58" s="1157"/>
      <c r="N58" s="261" t="s">
        <v>2135</v>
      </c>
      <c r="O58" s="1274"/>
      <c r="P58" s="415"/>
    </row>
    <row r="59" spans="1:16" s="533" customFormat="1" x14ac:dyDescent="0.2">
      <c r="A59" s="841"/>
      <c r="B59" s="530"/>
      <c r="C59" s="524"/>
      <c r="D59" s="524"/>
      <c r="E59" s="525"/>
      <c r="F59" s="526"/>
      <c r="G59" s="526"/>
      <c r="H59" s="526"/>
      <c r="I59" s="526"/>
      <c r="J59" s="529">
        <f>J93</f>
        <v>161</v>
      </c>
      <c r="K59" s="529">
        <f>K93</f>
        <v>0</v>
      </c>
      <c r="L59" s="529">
        <f>L93</f>
        <v>50</v>
      </c>
      <c r="M59" s="529">
        <f>M93</f>
        <v>111</v>
      </c>
      <c r="N59" s="531"/>
      <c r="O59" s="532"/>
    </row>
    <row r="60" spans="1:16" s="252" customFormat="1" ht="38.25" x14ac:dyDescent="0.2">
      <c r="A60" s="939">
        <v>12</v>
      </c>
      <c r="B60" s="1148" t="s">
        <v>2995</v>
      </c>
      <c r="C60" s="9" t="s">
        <v>1692</v>
      </c>
      <c r="D60" s="262">
        <v>7.1</v>
      </c>
      <c r="E60" s="263">
        <v>7</v>
      </c>
      <c r="F60" s="262">
        <v>7.5</v>
      </c>
      <c r="G60" s="262">
        <v>7.8</v>
      </c>
      <c r="H60" s="262">
        <v>8.1999999999999993</v>
      </c>
      <c r="I60" s="262">
        <v>8.9</v>
      </c>
      <c r="J60" s="1145">
        <f>J63</f>
        <v>40.35</v>
      </c>
      <c r="K60" s="1145">
        <f>K63</f>
        <v>40.35</v>
      </c>
      <c r="L60" s="1142">
        <f>L63</f>
        <v>0</v>
      </c>
      <c r="M60" s="1142">
        <f>M63</f>
        <v>0</v>
      </c>
      <c r="N60" s="1139" t="s">
        <v>2136</v>
      </c>
      <c r="O60" s="264" t="s">
        <v>365</v>
      </c>
      <c r="P60" s="415"/>
    </row>
    <row r="61" spans="1:16" s="252" customFormat="1" x14ac:dyDescent="0.2">
      <c r="A61" s="940"/>
      <c r="B61" s="1149"/>
      <c r="C61" s="9" t="s">
        <v>1118</v>
      </c>
      <c r="D61" s="262">
        <v>7.8</v>
      </c>
      <c r="E61" s="263">
        <v>7.9</v>
      </c>
      <c r="F61" s="262">
        <v>8.1999999999999993</v>
      </c>
      <c r="G61" s="262">
        <v>8.5</v>
      </c>
      <c r="H61" s="265">
        <v>9</v>
      </c>
      <c r="I61" s="262">
        <v>9.6999999999999993</v>
      </c>
      <c r="J61" s="1146"/>
      <c r="K61" s="1146"/>
      <c r="L61" s="1143"/>
      <c r="M61" s="1143"/>
      <c r="N61" s="1140"/>
      <c r="O61" s="1139" t="s">
        <v>372</v>
      </c>
      <c r="P61" s="415"/>
    </row>
    <row r="62" spans="1:16" s="252" customFormat="1" x14ac:dyDescent="0.2">
      <c r="A62" s="1129"/>
      <c r="B62" s="1150"/>
      <c r="C62" s="9" t="s">
        <v>364</v>
      </c>
      <c r="D62" s="262">
        <v>5.7</v>
      </c>
      <c r="E62" s="266">
        <v>5.8</v>
      </c>
      <c r="F62" s="267">
        <v>6.3</v>
      </c>
      <c r="G62" s="262">
        <v>6.6</v>
      </c>
      <c r="H62" s="262">
        <v>6.9</v>
      </c>
      <c r="I62" s="262">
        <v>7.2</v>
      </c>
      <c r="J62" s="1147"/>
      <c r="K62" s="1147"/>
      <c r="L62" s="1144"/>
      <c r="M62" s="1144"/>
      <c r="N62" s="1141"/>
      <c r="O62" s="1141"/>
      <c r="P62" s="415"/>
    </row>
    <row r="63" spans="1:16" s="252" customFormat="1" ht="51" x14ac:dyDescent="0.2">
      <c r="A63" s="1133">
        <v>13</v>
      </c>
      <c r="B63" s="1062" t="s">
        <v>2996</v>
      </c>
      <c r="C63" s="10" t="s">
        <v>1693</v>
      </c>
      <c r="D63" s="128"/>
      <c r="E63" s="129"/>
      <c r="F63" s="128"/>
      <c r="G63" s="128"/>
      <c r="H63" s="128"/>
      <c r="I63" s="128"/>
      <c r="J63" s="999">
        <f>SUM(J67:J76)</f>
        <v>40.35</v>
      </c>
      <c r="K63" s="999">
        <f>SUM(K67:K76)</f>
        <v>40.35</v>
      </c>
      <c r="L63" s="943">
        <f>SUM(L67:L76)</f>
        <v>0</v>
      </c>
      <c r="M63" s="943">
        <f>SUM(M67:M76)</f>
        <v>0</v>
      </c>
      <c r="N63" s="951" t="s">
        <v>1667</v>
      </c>
      <c r="O63" s="268"/>
      <c r="P63" s="415"/>
    </row>
    <row r="64" spans="1:16" s="252" customFormat="1" x14ac:dyDescent="0.2">
      <c r="A64" s="1134"/>
      <c r="B64" s="1063"/>
      <c r="C64" s="74" t="s">
        <v>1120</v>
      </c>
      <c r="D64" s="128">
        <v>29137</v>
      </c>
      <c r="E64" s="129">
        <v>31772</v>
      </c>
      <c r="F64" s="128">
        <v>34688</v>
      </c>
      <c r="G64" s="128">
        <v>37958</v>
      </c>
      <c r="H64" s="128">
        <v>40615</v>
      </c>
      <c r="I64" s="128">
        <v>43456</v>
      </c>
      <c r="J64" s="1000"/>
      <c r="K64" s="1000"/>
      <c r="L64" s="998"/>
      <c r="M64" s="998"/>
      <c r="N64" s="952"/>
      <c r="O64" s="268"/>
      <c r="P64" s="415"/>
    </row>
    <row r="65" spans="1:16" s="252" customFormat="1" x14ac:dyDescent="0.2">
      <c r="A65" s="1134"/>
      <c r="B65" s="1063"/>
      <c r="C65" s="910" t="s">
        <v>3198</v>
      </c>
      <c r="D65" s="269">
        <v>7.5</v>
      </c>
      <c r="E65" s="269">
        <v>7.9</v>
      </c>
      <c r="F65" s="269">
        <v>8.4</v>
      </c>
      <c r="G65" s="269">
        <v>8.9</v>
      </c>
      <c r="H65" s="269">
        <v>9.3000000000000007</v>
      </c>
      <c r="I65" s="269">
        <v>9.9</v>
      </c>
      <c r="J65" s="1000"/>
      <c r="K65" s="1000"/>
      <c r="L65" s="998"/>
      <c r="M65" s="998"/>
      <c r="N65" s="996" t="s">
        <v>2137</v>
      </c>
      <c r="O65" s="268"/>
      <c r="P65" s="415"/>
    </row>
    <row r="66" spans="1:16" s="252" customFormat="1" ht="51" x14ac:dyDescent="0.2">
      <c r="A66" s="1135"/>
      <c r="B66" s="1064"/>
      <c r="C66" s="4" t="s">
        <v>3301</v>
      </c>
      <c r="D66" s="128">
        <v>1000</v>
      </c>
      <c r="E66" s="129">
        <v>1500</v>
      </c>
      <c r="F66" s="128">
        <v>2500</v>
      </c>
      <c r="G66" s="128">
        <v>5000</v>
      </c>
      <c r="H66" s="128">
        <v>8000</v>
      </c>
      <c r="I66" s="128">
        <v>10000</v>
      </c>
      <c r="J66" s="1001"/>
      <c r="K66" s="1001"/>
      <c r="L66" s="944"/>
      <c r="M66" s="944"/>
      <c r="N66" s="997"/>
      <c r="O66" s="268"/>
      <c r="P66" s="415"/>
    </row>
    <row r="67" spans="1:16" s="415" customFormat="1" ht="51" x14ac:dyDescent="0.2">
      <c r="A67" s="842" t="s">
        <v>2973</v>
      </c>
      <c r="B67" s="495" t="s">
        <v>3199</v>
      </c>
      <c r="C67" s="19" t="s">
        <v>1968</v>
      </c>
      <c r="D67" s="496"/>
      <c r="E67" s="144"/>
      <c r="F67" s="144" t="s">
        <v>0</v>
      </c>
      <c r="G67" s="144"/>
      <c r="H67" s="144"/>
      <c r="I67" s="144"/>
      <c r="J67" s="573">
        <v>10</v>
      </c>
      <c r="K67" s="573">
        <v>10</v>
      </c>
      <c r="L67" s="573"/>
      <c r="M67" s="573"/>
      <c r="N67" s="457" t="s">
        <v>1969</v>
      </c>
      <c r="O67" s="497"/>
    </row>
    <row r="68" spans="1:16" ht="51" x14ac:dyDescent="0.2">
      <c r="A68" s="843" t="s">
        <v>2974</v>
      </c>
      <c r="B68" s="11" t="s">
        <v>2325</v>
      </c>
      <c r="C68" s="12" t="s">
        <v>46</v>
      </c>
      <c r="D68" s="130"/>
      <c r="E68" s="131"/>
      <c r="F68" s="130" t="s">
        <v>0</v>
      </c>
      <c r="G68" s="130"/>
      <c r="H68" s="130"/>
      <c r="I68" s="130"/>
      <c r="J68" s="565">
        <v>0.30000000000000004</v>
      </c>
      <c r="K68" s="565">
        <v>0.30000000000000004</v>
      </c>
      <c r="L68" s="566"/>
      <c r="M68" s="566"/>
      <c r="N68" s="146" t="s">
        <v>1671</v>
      </c>
      <c r="O68" s="132" t="s">
        <v>366</v>
      </c>
    </row>
    <row r="69" spans="1:16" ht="38.25" x14ac:dyDescent="0.2">
      <c r="A69" s="844" t="s">
        <v>2975</v>
      </c>
      <c r="B69" s="13" t="s">
        <v>2439</v>
      </c>
      <c r="C69" s="12" t="s">
        <v>2139</v>
      </c>
      <c r="D69" s="133"/>
      <c r="E69" s="131" t="s">
        <v>103</v>
      </c>
      <c r="F69" s="133"/>
      <c r="G69" s="133"/>
      <c r="H69" s="133"/>
      <c r="I69" s="133"/>
      <c r="J69" s="565">
        <v>0.30000000000000004</v>
      </c>
      <c r="K69" s="565">
        <v>0.30000000000000004</v>
      </c>
      <c r="L69" s="566"/>
      <c r="M69" s="566"/>
      <c r="N69" s="146" t="s">
        <v>2138</v>
      </c>
      <c r="O69" s="132" t="s">
        <v>367</v>
      </c>
    </row>
    <row r="70" spans="1:16" ht="38.25" x14ac:dyDescent="0.2">
      <c r="A70" s="843" t="s">
        <v>2976</v>
      </c>
      <c r="B70" s="313" t="s">
        <v>2648</v>
      </c>
      <c r="C70" s="12" t="s">
        <v>2139</v>
      </c>
      <c r="D70" s="132"/>
      <c r="E70" s="134" t="s">
        <v>0</v>
      </c>
      <c r="F70" s="130"/>
      <c r="G70" s="130"/>
      <c r="H70" s="130"/>
      <c r="I70" s="130"/>
      <c r="J70" s="565">
        <v>0.65</v>
      </c>
      <c r="K70" s="565">
        <v>0.65</v>
      </c>
      <c r="L70" s="566"/>
      <c r="M70" s="566"/>
      <c r="N70" s="150" t="s">
        <v>2141</v>
      </c>
      <c r="O70" s="132" t="s">
        <v>368</v>
      </c>
    </row>
    <row r="71" spans="1:16" ht="25.5" x14ac:dyDescent="0.2">
      <c r="A71" s="842" t="s">
        <v>2977</v>
      </c>
      <c r="B71" s="314" t="s">
        <v>2796</v>
      </c>
      <c r="C71" s="12" t="s">
        <v>2140</v>
      </c>
      <c r="D71" s="130"/>
      <c r="E71" s="131"/>
      <c r="F71" s="130" t="s">
        <v>0</v>
      </c>
      <c r="G71" s="130"/>
      <c r="H71" s="130"/>
      <c r="I71" s="130"/>
      <c r="J71" s="565">
        <v>0.30000000000000004</v>
      </c>
      <c r="K71" s="565">
        <v>0.30000000000000004</v>
      </c>
      <c r="L71" s="566"/>
      <c r="M71" s="566"/>
      <c r="N71" s="150" t="s">
        <v>2142</v>
      </c>
      <c r="O71" s="132" t="s">
        <v>369</v>
      </c>
    </row>
    <row r="72" spans="1:16" ht="51" x14ac:dyDescent="0.2">
      <c r="A72" s="843" t="s">
        <v>2978</v>
      </c>
      <c r="B72" s="11" t="s">
        <v>2783</v>
      </c>
      <c r="C72" s="14" t="s">
        <v>139</v>
      </c>
      <c r="D72" s="130"/>
      <c r="E72" s="131"/>
      <c r="F72" s="130" t="s">
        <v>0</v>
      </c>
      <c r="G72" s="130"/>
      <c r="H72" s="130"/>
      <c r="I72" s="130"/>
      <c r="J72" s="565">
        <v>0.5</v>
      </c>
      <c r="K72" s="565">
        <v>0.5</v>
      </c>
      <c r="L72" s="566"/>
      <c r="M72" s="566"/>
      <c r="N72" s="125" t="s">
        <v>1668</v>
      </c>
      <c r="O72" s="132" t="s">
        <v>370</v>
      </c>
    </row>
    <row r="73" spans="1:16" ht="51" x14ac:dyDescent="0.2">
      <c r="A73" s="844" t="s">
        <v>2979</v>
      </c>
      <c r="B73" s="5" t="s">
        <v>2840</v>
      </c>
      <c r="C73" s="14" t="s">
        <v>1121</v>
      </c>
      <c r="D73" s="130"/>
      <c r="E73" s="131" t="s">
        <v>0</v>
      </c>
      <c r="F73" s="130" t="s">
        <v>0</v>
      </c>
      <c r="G73" s="130" t="s">
        <v>0</v>
      </c>
      <c r="H73" s="130" t="s">
        <v>0</v>
      </c>
      <c r="I73" s="130" t="s">
        <v>0</v>
      </c>
      <c r="J73" s="565">
        <v>0.5</v>
      </c>
      <c r="K73" s="565">
        <v>0.5</v>
      </c>
      <c r="L73" s="566"/>
      <c r="M73" s="566"/>
      <c r="N73" s="125" t="s">
        <v>2147</v>
      </c>
      <c r="O73" s="132" t="s">
        <v>2148</v>
      </c>
    </row>
    <row r="74" spans="1:16" ht="51" x14ac:dyDescent="0.2">
      <c r="A74" s="843" t="s">
        <v>2980</v>
      </c>
      <c r="B74" s="5" t="s">
        <v>2862</v>
      </c>
      <c r="C74" s="14" t="s">
        <v>2144</v>
      </c>
      <c r="D74" s="130"/>
      <c r="E74" s="131" t="s">
        <v>0</v>
      </c>
      <c r="F74" s="130" t="s">
        <v>0</v>
      </c>
      <c r="G74" s="130" t="s">
        <v>0</v>
      </c>
      <c r="H74" s="130" t="s">
        <v>0</v>
      </c>
      <c r="I74" s="130" t="s">
        <v>0</v>
      </c>
      <c r="J74" s="565">
        <v>1.7999999999999998</v>
      </c>
      <c r="K74" s="565">
        <v>1.7999999999999998</v>
      </c>
      <c r="L74" s="566"/>
      <c r="M74" s="566"/>
      <c r="N74" s="125" t="s">
        <v>1602</v>
      </c>
      <c r="O74" s="132" t="s">
        <v>2149</v>
      </c>
    </row>
    <row r="75" spans="1:16" s="396" customFormat="1" ht="25.5" x14ac:dyDescent="0.2">
      <c r="A75" s="844" t="s">
        <v>2981</v>
      </c>
      <c r="B75" s="7" t="s">
        <v>2880</v>
      </c>
      <c r="C75" s="19" t="s">
        <v>2145</v>
      </c>
      <c r="D75" s="138"/>
      <c r="E75" s="498" t="s">
        <v>0</v>
      </c>
      <c r="F75" s="498" t="s">
        <v>0</v>
      </c>
      <c r="G75" s="498" t="s">
        <v>0</v>
      </c>
      <c r="H75" s="498" t="s">
        <v>0</v>
      </c>
      <c r="I75" s="498" t="s">
        <v>0</v>
      </c>
      <c r="J75" s="571">
        <v>25</v>
      </c>
      <c r="K75" s="571">
        <v>25</v>
      </c>
      <c r="L75" s="567"/>
      <c r="M75" s="567"/>
      <c r="N75" s="125" t="s">
        <v>2146</v>
      </c>
      <c r="O75" s="125" t="s">
        <v>2150</v>
      </c>
    </row>
    <row r="76" spans="1:16" ht="25.5" x14ac:dyDescent="0.2">
      <c r="A76" s="843" t="s">
        <v>2982</v>
      </c>
      <c r="B76" s="13" t="s">
        <v>2893</v>
      </c>
      <c r="C76" s="12" t="s">
        <v>2143</v>
      </c>
      <c r="D76" s="132"/>
      <c r="E76" s="134" t="s">
        <v>0</v>
      </c>
      <c r="F76" s="130"/>
      <c r="G76" s="130"/>
      <c r="H76" s="130"/>
      <c r="I76" s="130"/>
      <c r="J76" s="565">
        <v>1</v>
      </c>
      <c r="K76" s="565">
        <v>1</v>
      </c>
      <c r="L76" s="566"/>
      <c r="M76" s="566"/>
      <c r="N76" s="125" t="s">
        <v>1605</v>
      </c>
      <c r="O76" s="132" t="s">
        <v>2151</v>
      </c>
    </row>
    <row r="77" spans="1:16" ht="38.25" x14ac:dyDescent="0.2">
      <c r="A77" s="941">
        <v>14</v>
      </c>
      <c r="B77" s="1068" t="s">
        <v>2997</v>
      </c>
      <c r="C77" s="15" t="s">
        <v>1694</v>
      </c>
      <c r="D77" s="270"/>
      <c r="E77" s="271"/>
      <c r="F77" s="120"/>
      <c r="G77" s="120"/>
      <c r="H77" s="120"/>
      <c r="I77" s="120"/>
      <c r="J77" s="985">
        <f>J94+J105</f>
        <v>6110.7999999999993</v>
      </c>
      <c r="K77" s="985">
        <f>K94+K105</f>
        <v>28.799999999999997</v>
      </c>
      <c r="L77" s="985">
        <f>L94+L105</f>
        <v>1281.8</v>
      </c>
      <c r="M77" s="985">
        <f>M94+M105</f>
        <v>4800.2</v>
      </c>
      <c r="N77" s="1139" t="s">
        <v>1667</v>
      </c>
      <c r="O77" s="1266"/>
    </row>
    <row r="78" spans="1:16" x14ac:dyDescent="0.2">
      <c r="A78" s="942"/>
      <c r="B78" s="1069"/>
      <c r="C78" s="272" t="s">
        <v>2152</v>
      </c>
      <c r="D78" s="270">
        <v>22</v>
      </c>
      <c r="E78" s="271">
        <v>22.5</v>
      </c>
      <c r="F78" s="120">
        <v>23.2</v>
      </c>
      <c r="G78" s="120">
        <v>24.3</v>
      </c>
      <c r="H78" s="120">
        <v>25.3</v>
      </c>
      <c r="I78" s="120">
        <v>25.5</v>
      </c>
      <c r="J78" s="986"/>
      <c r="K78" s="986"/>
      <c r="L78" s="986"/>
      <c r="M78" s="986"/>
      <c r="N78" s="1140"/>
      <c r="O78" s="1267"/>
    </row>
    <row r="79" spans="1:16" x14ac:dyDescent="0.2">
      <c r="A79" s="942"/>
      <c r="B79" s="1069"/>
      <c r="C79" s="15" t="s">
        <v>1662</v>
      </c>
      <c r="D79" s="199">
        <v>30.9</v>
      </c>
      <c r="E79" s="271">
        <v>32.299999999999997</v>
      </c>
      <c r="F79" s="120">
        <v>32.700000000000003</v>
      </c>
      <c r="G79" s="120">
        <v>33.1</v>
      </c>
      <c r="H79" s="120">
        <v>33.5</v>
      </c>
      <c r="I79" s="120">
        <v>34.1</v>
      </c>
      <c r="J79" s="986"/>
      <c r="K79" s="986"/>
      <c r="L79" s="986"/>
      <c r="M79" s="986"/>
      <c r="N79" s="1140"/>
      <c r="O79" s="1267"/>
    </row>
    <row r="80" spans="1:16" x14ac:dyDescent="0.2">
      <c r="A80" s="942"/>
      <c r="B80" s="1069"/>
      <c r="C80" s="15" t="s">
        <v>371</v>
      </c>
      <c r="D80" s="199">
        <v>191</v>
      </c>
      <c r="E80" s="271">
        <v>194.9</v>
      </c>
      <c r="F80" s="120">
        <v>196.6</v>
      </c>
      <c r="G80" s="120">
        <v>196.9</v>
      </c>
      <c r="H80" s="120">
        <v>198.1</v>
      </c>
      <c r="I80" s="120">
        <v>203.5</v>
      </c>
      <c r="J80" s="986"/>
      <c r="K80" s="986"/>
      <c r="L80" s="986"/>
      <c r="M80" s="986"/>
      <c r="N80" s="1140"/>
      <c r="O80" s="1267"/>
    </row>
    <row r="81" spans="1:16" x14ac:dyDescent="0.2">
      <c r="A81" s="942"/>
      <c r="B81" s="1069"/>
      <c r="C81" s="15" t="s">
        <v>3284</v>
      </c>
      <c r="D81" s="199">
        <v>260.60000000000002</v>
      </c>
      <c r="E81" s="271">
        <v>265.2</v>
      </c>
      <c r="F81" s="120">
        <v>272.3</v>
      </c>
      <c r="G81" s="120">
        <v>275.5</v>
      </c>
      <c r="H81" s="120">
        <v>178.5</v>
      </c>
      <c r="I81" s="120">
        <v>280.3</v>
      </c>
      <c r="J81" s="986"/>
      <c r="K81" s="986"/>
      <c r="L81" s="986"/>
      <c r="M81" s="986"/>
      <c r="N81" s="1140"/>
      <c r="O81" s="1267"/>
    </row>
    <row r="82" spans="1:16" x14ac:dyDescent="0.2">
      <c r="A82" s="942"/>
      <c r="B82" s="1069"/>
      <c r="C82" s="15" t="s">
        <v>373</v>
      </c>
      <c r="D82" s="199">
        <v>264.60000000000002</v>
      </c>
      <c r="E82" s="271">
        <v>267</v>
      </c>
      <c r="F82" s="120">
        <v>269.5</v>
      </c>
      <c r="G82" s="120">
        <v>272.5</v>
      </c>
      <c r="H82" s="120">
        <v>275.10000000000002</v>
      </c>
      <c r="I82" s="120">
        <v>280.39999999999998</v>
      </c>
      <c r="J82" s="986"/>
      <c r="K82" s="986"/>
      <c r="L82" s="986"/>
      <c r="M82" s="986"/>
      <c r="N82" s="1140"/>
      <c r="O82" s="1267"/>
    </row>
    <row r="83" spans="1:16" ht="25.5" x14ac:dyDescent="0.2">
      <c r="A83" s="942"/>
      <c r="B83" s="1069"/>
      <c r="C83" s="9" t="s">
        <v>1663</v>
      </c>
      <c r="D83" s="273"/>
      <c r="E83" s="271"/>
      <c r="F83" s="120"/>
      <c r="G83" s="120"/>
      <c r="H83" s="120"/>
      <c r="I83" s="120"/>
      <c r="J83" s="986"/>
      <c r="K83" s="986"/>
      <c r="L83" s="986"/>
      <c r="M83" s="986"/>
      <c r="N83" s="1140"/>
      <c r="O83" s="1267"/>
    </row>
    <row r="84" spans="1:16" x14ac:dyDescent="0.2">
      <c r="A84" s="942"/>
      <c r="B84" s="1069"/>
      <c r="C84" s="9" t="s">
        <v>1122</v>
      </c>
      <c r="D84" s="199">
        <v>2358.3000000000002</v>
      </c>
      <c r="E84" s="271">
        <v>2369</v>
      </c>
      <c r="F84" s="120">
        <v>2376</v>
      </c>
      <c r="G84" s="120">
        <v>2383</v>
      </c>
      <c r="H84" s="120">
        <v>2390.3000000000002</v>
      </c>
      <c r="I84" s="120">
        <v>2395</v>
      </c>
      <c r="J84" s="986"/>
      <c r="K84" s="986"/>
      <c r="L84" s="986"/>
      <c r="M84" s="986"/>
      <c r="N84" s="1140"/>
      <c r="O84" s="1267"/>
    </row>
    <row r="85" spans="1:16" x14ac:dyDescent="0.2">
      <c r="A85" s="942"/>
      <c r="B85" s="1069"/>
      <c r="C85" s="9" t="s">
        <v>1123</v>
      </c>
      <c r="D85" s="199">
        <v>5671.8</v>
      </c>
      <c r="E85" s="271">
        <v>5785</v>
      </c>
      <c r="F85" s="120">
        <v>5820</v>
      </c>
      <c r="G85" s="120">
        <v>5850</v>
      </c>
      <c r="H85" s="120">
        <v>5880</v>
      </c>
      <c r="I85" s="120">
        <v>5893</v>
      </c>
      <c r="J85" s="986"/>
      <c r="K85" s="986"/>
      <c r="L85" s="986"/>
      <c r="M85" s="986"/>
      <c r="N85" s="1140"/>
      <c r="O85" s="1267"/>
    </row>
    <row r="86" spans="1:16" x14ac:dyDescent="0.2">
      <c r="A86" s="942"/>
      <c r="B86" s="1069"/>
      <c r="C86" s="9" t="s">
        <v>1124</v>
      </c>
      <c r="D86" s="199">
        <v>9036.5</v>
      </c>
      <c r="E86" s="271">
        <v>9556</v>
      </c>
      <c r="F86" s="120">
        <v>10034</v>
      </c>
      <c r="G86" s="120">
        <v>10536</v>
      </c>
      <c r="H86" s="120">
        <v>11616</v>
      </c>
      <c r="I86" s="120">
        <v>12100</v>
      </c>
      <c r="J86" s="986"/>
      <c r="K86" s="986"/>
      <c r="L86" s="986"/>
      <c r="M86" s="986"/>
      <c r="N86" s="1140"/>
      <c r="O86" s="1267"/>
    </row>
    <row r="87" spans="1:16" x14ac:dyDescent="0.2">
      <c r="A87" s="942"/>
      <c r="B87" s="1069"/>
      <c r="C87" s="9" t="s">
        <v>1125</v>
      </c>
      <c r="D87" s="199">
        <v>231.9</v>
      </c>
      <c r="E87" s="271">
        <v>239.3</v>
      </c>
      <c r="F87" s="120">
        <v>248.2</v>
      </c>
      <c r="G87" s="120">
        <v>257.8</v>
      </c>
      <c r="H87" s="120">
        <v>267.8</v>
      </c>
      <c r="I87" s="120">
        <v>287.3</v>
      </c>
      <c r="J87" s="986"/>
      <c r="K87" s="986"/>
      <c r="L87" s="986"/>
      <c r="M87" s="986"/>
      <c r="N87" s="1140"/>
      <c r="O87" s="1267"/>
    </row>
    <row r="88" spans="1:16" x14ac:dyDescent="0.2">
      <c r="A88" s="942"/>
      <c r="B88" s="1069"/>
      <c r="C88" s="15" t="s">
        <v>1664</v>
      </c>
      <c r="D88" s="199"/>
      <c r="E88" s="271"/>
      <c r="F88" s="120"/>
      <c r="G88" s="120"/>
      <c r="H88" s="120"/>
      <c r="I88" s="120"/>
      <c r="J88" s="986"/>
      <c r="K88" s="986"/>
      <c r="L88" s="986"/>
      <c r="M88" s="986"/>
      <c r="N88" s="1140"/>
      <c r="O88" s="1267"/>
    </row>
    <row r="89" spans="1:16" x14ac:dyDescent="0.2">
      <c r="A89" s="942"/>
      <c r="B89" s="1069"/>
      <c r="C89" s="15" t="s">
        <v>1665</v>
      </c>
      <c r="D89" s="274">
        <v>272521</v>
      </c>
      <c r="E89" s="271">
        <v>294759</v>
      </c>
      <c r="F89" s="120">
        <v>306549</v>
      </c>
      <c r="G89" s="120">
        <v>318811</v>
      </c>
      <c r="H89" s="120">
        <v>331563</v>
      </c>
      <c r="I89" s="120">
        <v>344828</v>
      </c>
      <c r="J89" s="986"/>
      <c r="K89" s="986"/>
      <c r="L89" s="986"/>
      <c r="M89" s="986"/>
      <c r="N89" s="1140"/>
      <c r="O89" s="1267"/>
    </row>
    <row r="90" spans="1:16" x14ac:dyDescent="0.2">
      <c r="A90" s="942"/>
      <c r="B90" s="1069"/>
      <c r="C90" s="15" t="s">
        <v>1126</v>
      </c>
      <c r="D90" s="274">
        <v>1000.6</v>
      </c>
      <c r="E90" s="271">
        <v>1030.8</v>
      </c>
      <c r="F90" s="120">
        <v>1062.3</v>
      </c>
      <c r="G90" s="120">
        <v>1094.0999999999999</v>
      </c>
      <c r="H90" s="120">
        <v>1115.3</v>
      </c>
      <c r="I90" s="229">
        <v>1132</v>
      </c>
      <c r="J90" s="986"/>
      <c r="K90" s="986"/>
      <c r="L90" s="986"/>
      <c r="M90" s="986"/>
      <c r="N90" s="1140"/>
      <c r="O90" s="1267"/>
    </row>
    <row r="91" spans="1:16" x14ac:dyDescent="0.2">
      <c r="A91" s="942"/>
      <c r="B91" s="1069"/>
      <c r="C91" s="15" t="s">
        <v>1128</v>
      </c>
      <c r="D91" s="199">
        <v>725.6</v>
      </c>
      <c r="E91" s="271">
        <v>760</v>
      </c>
      <c r="F91" s="120">
        <v>800</v>
      </c>
      <c r="G91" s="120">
        <v>850</v>
      </c>
      <c r="H91" s="120">
        <v>900</v>
      </c>
      <c r="I91" s="120">
        <v>950</v>
      </c>
      <c r="J91" s="986"/>
      <c r="K91" s="986"/>
      <c r="L91" s="986"/>
      <c r="M91" s="986"/>
      <c r="N91" s="1140"/>
      <c r="O91" s="1267"/>
    </row>
    <row r="92" spans="1:16" x14ac:dyDescent="0.2">
      <c r="A92" s="992"/>
      <c r="B92" s="1070"/>
      <c r="C92" s="15" t="s">
        <v>1129</v>
      </c>
      <c r="D92" s="199">
        <v>4.5</v>
      </c>
      <c r="E92" s="271">
        <v>4.8</v>
      </c>
      <c r="F92" s="120">
        <v>4.9000000000000004</v>
      </c>
      <c r="G92" s="120">
        <v>5.6</v>
      </c>
      <c r="H92" s="120">
        <v>5.8</v>
      </c>
      <c r="I92" s="229">
        <v>6</v>
      </c>
      <c r="J92" s="987"/>
      <c r="K92" s="987"/>
      <c r="L92" s="987"/>
      <c r="M92" s="987"/>
      <c r="N92" s="1141"/>
      <c r="O92" s="1268"/>
    </row>
    <row r="93" spans="1:16" s="533" customFormat="1" x14ac:dyDescent="0.2">
      <c r="A93" s="841"/>
      <c r="B93" s="530"/>
      <c r="C93" s="524"/>
      <c r="D93" s="524"/>
      <c r="E93" s="525"/>
      <c r="F93" s="526"/>
      <c r="G93" s="526"/>
      <c r="H93" s="526"/>
      <c r="I93" s="526"/>
      <c r="J93" s="574">
        <f>J107</f>
        <v>161</v>
      </c>
      <c r="K93" s="574">
        <f>K107</f>
        <v>0</v>
      </c>
      <c r="L93" s="574">
        <f>L107</f>
        <v>50</v>
      </c>
      <c r="M93" s="574">
        <f>M107</f>
        <v>111</v>
      </c>
      <c r="N93" s="531"/>
      <c r="O93" s="532"/>
    </row>
    <row r="94" spans="1:16" s="252" customFormat="1" ht="25.5" x14ac:dyDescent="0.2">
      <c r="A94" s="990">
        <v>15</v>
      </c>
      <c r="B94" s="934" t="s">
        <v>2998</v>
      </c>
      <c r="C94" s="74" t="s">
        <v>1695</v>
      </c>
      <c r="D94" s="121">
        <v>65</v>
      </c>
      <c r="E94" s="275">
        <v>67</v>
      </c>
      <c r="F94" s="121">
        <v>70</v>
      </c>
      <c r="G94" s="121">
        <v>70</v>
      </c>
      <c r="H94" s="121">
        <v>73</v>
      </c>
      <c r="I94" s="121">
        <v>80</v>
      </c>
      <c r="J94" s="988">
        <f>SUM(J96:J104)</f>
        <v>6107.65</v>
      </c>
      <c r="K94" s="988">
        <f>SUM(K96:K104)</f>
        <v>27.15</v>
      </c>
      <c r="L94" s="988">
        <f>SUM(L96:L104)</f>
        <v>1280.5</v>
      </c>
      <c r="M94" s="988">
        <f>SUM(M96:M104)</f>
        <v>4800</v>
      </c>
      <c r="N94" s="1136" t="s">
        <v>1669</v>
      </c>
      <c r="O94" s="1136" t="s">
        <v>374</v>
      </c>
      <c r="P94" s="415"/>
    </row>
    <row r="95" spans="1:16" s="252" customFormat="1" ht="25.5" x14ac:dyDescent="0.2">
      <c r="A95" s="991"/>
      <c r="B95" s="936"/>
      <c r="C95" s="10" t="s">
        <v>1127</v>
      </c>
      <c r="D95" s="121">
        <v>65</v>
      </c>
      <c r="E95" s="275">
        <v>67</v>
      </c>
      <c r="F95" s="121">
        <v>69</v>
      </c>
      <c r="G95" s="121">
        <v>71</v>
      </c>
      <c r="H95" s="121">
        <v>73</v>
      </c>
      <c r="I95" s="121">
        <v>75</v>
      </c>
      <c r="J95" s="989"/>
      <c r="K95" s="989"/>
      <c r="L95" s="989"/>
      <c r="M95" s="989"/>
      <c r="N95" s="1138"/>
      <c r="O95" s="1138"/>
      <c r="P95" s="415"/>
    </row>
    <row r="96" spans="1:16" ht="25.5" x14ac:dyDescent="0.2">
      <c r="A96" s="862" t="s">
        <v>2973</v>
      </c>
      <c r="B96" s="16" t="s">
        <v>2191</v>
      </c>
      <c r="C96" s="17" t="s">
        <v>1680</v>
      </c>
      <c r="D96" s="130"/>
      <c r="E96" s="131" t="s">
        <v>0</v>
      </c>
      <c r="F96" s="130"/>
      <c r="G96" s="130"/>
      <c r="H96" s="130"/>
      <c r="I96" s="130"/>
      <c r="J96" s="575">
        <v>0.2</v>
      </c>
      <c r="K96" s="575">
        <v>0.2</v>
      </c>
      <c r="L96" s="576"/>
      <c r="M96" s="576"/>
      <c r="N96" s="150" t="s">
        <v>1670</v>
      </c>
      <c r="O96" s="135"/>
    </row>
    <row r="97" spans="1:16" ht="25.5" x14ac:dyDescent="0.2">
      <c r="A97" s="862" t="s">
        <v>2974</v>
      </c>
      <c r="B97" s="16" t="s">
        <v>2326</v>
      </c>
      <c r="C97" s="17" t="s">
        <v>1456</v>
      </c>
      <c r="D97" s="130"/>
      <c r="E97" s="131" t="s">
        <v>0</v>
      </c>
      <c r="F97" s="130"/>
      <c r="G97" s="130"/>
      <c r="H97" s="130"/>
      <c r="I97" s="130"/>
      <c r="J97" s="565">
        <v>0.2</v>
      </c>
      <c r="K97" s="577">
        <v>0.2</v>
      </c>
      <c r="L97" s="577"/>
      <c r="M97" s="577"/>
      <c r="N97" s="334" t="s">
        <v>1674</v>
      </c>
      <c r="O97" s="135" t="s">
        <v>375</v>
      </c>
    </row>
    <row r="98" spans="1:16" ht="25.5" x14ac:dyDescent="0.2">
      <c r="A98" s="862" t="s">
        <v>2975</v>
      </c>
      <c r="B98" s="13" t="s">
        <v>2570</v>
      </c>
      <c r="C98" s="6" t="s">
        <v>376</v>
      </c>
      <c r="D98" s="130"/>
      <c r="E98" s="131" t="s">
        <v>0</v>
      </c>
      <c r="F98" s="130" t="s">
        <v>0</v>
      </c>
      <c r="G98" s="130" t="s">
        <v>0</v>
      </c>
      <c r="H98" s="130" t="s">
        <v>0</v>
      </c>
      <c r="I98" s="130" t="s">
        <v>0</v>
      </c>
      <c r="J98" s="571">
        <v>5000</v>
      </c>
      <c r="K98" s="578"/>
      <c r="L98" s="578">
        <v>1000</v>
      </c>
      <c r="M98" s="578">
        <v>4000</v>
      </c>
      <c r="N98" s="335" t="s">
        <v>1671</v>
      </c>
      <c r="O98" s="132" t="s">
        <v>377</v>
      </c>
    </row>
    <row r="99" spans="1:16" ht="25.5" x14ac:dyDescent="0.2">
      <c r="A99" s="862" t="s">
        <v>2976</v>
      </c>
      <c r="B99" s="13" t="s">
        <v>2649</v>
      </c>
      <c r="C99" s="6" t="s">
        <v>1972</v>
      </c>
      <c r="D99" s="130"/>
      <c r="E99" s="131" t="s">
        <v>0</v>
      </c>
      <c r="F99" s="130" t="s">
        <v>0</v>
      </c>
      <c r="G99" s="130" t="s">
        <v>0</v>
      </c>
      <c r="H99" s="130" t="s">
        <v>0</v>
      </c>
      <c r="I99" s="130" t="s">
        <v>0</v>
      </c>
      <c r="J99" s="571">
        <v>1000</v>
      </c>
      <c r="K99" s="578"/>
      <c r="L99" s="578">
        <v>200</v>
      </c>
      <c r="M99" s="578">
        <v>800</v>
      </c>
      <c r="N99" s="335" t="s">
        <v>1670</v>
      </c>
      <c r="O99" s="132" t="s">
        <v>378</v>
      </c>
    </row>
    <row r="100" spans="1:16" ht="38.25" x14ac:dyDescent="0.2">
      <c r="A100" s="862" t="s">
        <v>2977</v>
      </c>
      <c r="B100" s="13" t="s">
        <v>2797</v>
      </c>
      <c r="C100" s="12" t="s">
        <v>1679</v>
      </c>
      <c r="D100" s="130"/>
      <c r="E100" s="131" t="s">
        <v>0</v>
      </c>
      <c r="F100" s="130" t="s">
        <v>0</v>
      </c>
      <c r="G100" s="130" t="s">
        <v>0</v>
      </c>
      <c r="H100" s="130" t="s">
        <v>0</v>
      </c>
      <c r="I100" s="130" t="s">
        <v>0</v>
      </c>
      <c r="J100" s="571">
        <v>5</v>
      </c>
      <c r="K100" s="571">
        <v>5</v>
      </c>
      <c r="L100" s="578"/>
      <c r="M100" s="578"/>
      <c r="N100" s="150" t="s">
        <v>1672</v>
      </c>
      <c r="O100" s="132" t="s">
        <v>379</v>
      </c>
    </row>
    <row r="101" spans="1:16" ht="25.5" x14ac:dyDescent="0.2">
      <c r="A101" s="862" t="s">
        <v>2982</v>
      </c>
      <c r="B101" s="13" t="s">
        <v>2784</v>
      </c>
      <c r="C101" s="12" t="s">
        <v>79</v>
      </c>
      <c r="D101" s="130"/>
      <c r="E101" s="131" t="s">
        <v>0</v>
      </c>
      <c r="F101" s="130"/>
      <c r="G101" s="130"/>
      <c r="H101" s="130"/>
      <c r="I101" s="130"/>
      <c r="J101" s="565">
        <v>0.25</v>
      </c>
      <c r="K101" s="565">
        <v>0.25</v>
      </c>
      <c r="L101" s="577"/>
      <c r="M101" s="577"/>
      <c r="N101" s="150" t="s">
        <v>1673</v>
      </c>
      <c r="O101" s="132" t="s">
        <v>380</v>
      </c>
    </row>
    <row r="102" spans="1:16" ht="38.25" x14ac:dyDescent="0.2">
      <c r="A102" s="862" t="s">
        <v>2983</v>
      </c>
      <c r="B102" s="13" t="s">
        <v>2841</v>
      </c>
      <c r="C102" s="12" t="s">
        <v>180</v>
      </c>
      <c r="D102" s="130"/>
      <c r="E102" s="131"/>
      <c r="F102" s="130" t="s">
        <v>103</v>
      </c>
      <c r="G102" s="130"/>
      <c r="H102" s="130"/>
      <c r="I102" s="130"/>
      <c r="J102" s="565">
        <v>1.2</v>
      </c>
      <c r="K102" s="577">
        <v>1</v>
      </c>
      <c r="L102" s="577">
        <v>0.2</v>
      </c>
      <c r="M102" s="577"/>
      <c r="N102" s="150" t="s">
        <v>1675</v>
      </c>
      <c r="O102" s="132" t="s">
        <v>5</v>
      </c>
    </row>
    <row r="103" spans="1:16" ht="38.25" x14ac:dyDescent="0.2">
      <c r="A103" s="862" t="s">
        <v>2992</v>
      </c>
      <c r="B103" s="13" t="s">
        <v>2863</v>
      </c>
      <c r="C103" s="12" t="s">
        <v>1550</v>
      </c>
      <c r="D103" s="130"/>
      <c r="E103" s="131" t="s">
        <v>0</v>
      </c>
      <c r="F103" s="130" t="s">
        <v>0</v>
      </c>
      <c r="G103" s="130"/>
      <c r="H103" s="130"/>
      <c r="I103" s="130"/>
      <c r="J103" s="565">
        <v>100</v>
      </c>
      <c r="K103" s="577">
        <v>20</v>
      </c>
      <c r="L103" s="577">
        <v>80</v>
      </c>
      <c r="M103" s="577"/>
      <c r="N103" s="150" t="s">
        <v>1676</v>
      </c>
      <c r="O103" s="132" t="s">
        <v>372</v>
      </c>
    </row>
    <row r="104" spans="1:16" ht="51" x14ac:dyDescent="0.2">
      <c r="A104" s="862" t="s">
        <v>2993</v>
      </c>
      <c r="B104" s="13" t="s">
        <v>2881</v>
      </c>
      <c r="C104" s="12" t="s">
        <v>3200</v>
      </c>
      <c r="D104" s="130"/>
      <c r="E104" s="131" t="s">
        <v>0</v>
      </c>
      <c r="F104" s="130"/>
      <c r="G104" s="130"/>
      <c r="H104" s="130"/>
      <c r="I104" s="130"/>
      <c r="J104" s="565">
        <v>0.8</v>
      </c>
      <c r="K104" s="577">
        <v>0.5</v>
      </c>
      <c r="L104" s="577">
        <v>0.3</v>
      </c>
      <c r="M104" s="577"/>
      <c r="N104" s="150" t="s">
        <v>2153</v>
      </c>
      <c r="O104" s="132" t="s">
        <v>67</v>
      </c>
    </row>
    <row r="105" spans="1:16" s="252" customFormat="1" ht="51" x14ac:dyDescent="0.2">
      <c r="A105" s="941">
        <v>16</v>
      </c>
      <c r="B105" s="1169" t="s">
        <v>2999</v>
      </c>
      <c r="C105" s="18" t="s">
        <v>1696</v>
      </c>
      <c r="D105" s="128">
        <v>18000</v>
      </c>
      <c r="E105" s="129">
        <v>19500</v>
      </c>
      <c r="F105" s="128">
        <v>20000</v>
      </c>
      <c r="G105" s="128">
        <v>21500</v>
      </c>
      <c r="H105" s="128">
        <v>38000</v>
      </c>
      <c r="I105" s="128">
        <v>72000</v>
      </c>
      <c r="J105" s="1167">
        <f>SUM(J108:J111)</f>
        <v>3.15</v>
      </c>
      <c r="K105" s="1167">
        <f>SUM(K108:K111)</f>
        <v>1.65</v>
      </c>
      <c r="L105" s="1167">
        <f>SUM(L108:L111)</f>
        <v>1.3</v>
      </c>
      <c r="M105" s="1167">
        <f>SUM(M108:M111)</f>
        <v>0.2</v>
      </c>
      <c r="N105" s="276" t="s">
        <v>2155</v>
      </c>
      <c r="O105" s="268" t="s">
        <v>1666</v>
      </c>
      <c r="P105" s="415"/>
    </row>
    <row r="106" spans="1:16" s="252" customFormat="1" ht="25.5" x14ac:dyDescent="0.2">
      <c r="A106" s="992"/>
      <c r="B106" s="1170"/>
      <c r="C106" s="18" t="s">
        <v>384</v>
      </c>
      <c r="D106" s="18">
        <v>10</v>
      </c>
      <c r="E106" s="420">
        <v>15</v>
      </c>
      <c r="F106" s="421">
        <v>20</v>
      </c>
      <c r="G106" s="421">
        <v>25</v>
      </c>
      <c r="H106" s="421">
        <v>30</v>
      </c>
      <c r="I106" s="421">
        <v>35</v>
      </c>
      <c r="J106" s="1168"/>
      <c r="K106" s="1168"/>
      <c r="L106" s="1168"/>
      <c r="M106" s="1168"/>
      <c r="N106" s="399" t="s">
        <v>2154</v>
      </c>
      <c r="O106" s="268"/>
      <c r="P106" s="415"/>
    </row>
    <row r="107" spans="1:16" s="252" customFormat="1" x14ac:dyDescent="0.2">
      <c r="A107" s="871"/>
      <c r="B107" s="523"/>
      <c r="C107" s="524"/>
      <c r="D107" s="524"/>
      <c r="E107" s="525"/>
      <c r="F107" s="526"/>
      <c r="G107" s="526"/>
      <c r="H107" s="526"/>
      <c r="I107" s="526"/>
      <c r="J107" s="574">
        <f>SUM(J112:J113)</f>
        <v>161</v>
      </c>
      <c r="K107" s="574">
        <f>SUM(K112:K113)</f>
        <v>0</v>
      </c>
      <c r="L107" s="574">
        <f>SUM(L112:L113)</f>
        <v>50</v>
      </c>
      <c r="M107" s="574">
        <f>SUM(M112:M113)</f>
        <v>111</v>
      </c>
      <c r="N107" s="527"/>
      <c r="O107" s="528"/>
      <c r="P107" s="415"/>
    </row>
    <row r="108" spans="1:16" ht="38.25" x14ac:dyDescent="0.2">
      <c r="A108" s="845" t="s">
        <v>2973</v>
      </c>
      <c r="B108" s="13" t="s">
        <v>2213</v>
      </c>
      <c r="C108" s="6" t="s">
        <v>70</v>
      </c>
      <c r="D108" s="130"/>
      <c r="E108" s="131" t="s">
        <v>0</v>
      </c>
      <c r="F108" s="130"/>
      <c r="G108" s="130"/>
      <c r="H108" s="130"/>
      <c r="I108" s="130" t="s">
        <v>12</v>
      </c>
      <c r="J108" s="565">
        <f>SUM(K108:M108)</f>
        <v>0.4</v>
      </c>
      <c r="K108" s="578">
        <v>0.1</v>
      </c>
      <c r="L108" s="578">
        <v>0.3</v>
      </c>
      <c r="M108" s="578"/>
      <c r="N108" s="335" t="s">
        <v>1677</v>
      </c>
      <c r="O108" s="132" t="s">
        <v>381</v>
      </c>
    </row>
    <row r="109" spans="1:16" ht="25.5" x14ac:dyDescent="0.2">
      <c r="A109" s="845" t="s">
        <v>2974</v>
      </c>
      <c r="B109" s="13" t="s">
        <v>2327</v>
      </c>
      <c r="C109" s="12" t="s">
        <v>382</v>
      </c>
      <c r="D109" s="130"/>
      <c r="E109" s="131" t="s">
        <v>0</v>
      </c>
      <c r="F109" s="130" t="s">
        <v>0</v>
      </c>
      <c r="G109" s="130"/>
      <c r="H109" s="130"/>
      <c r="I109" s="130"/>
      <c r="J109" s="565">
        <f>SUM(K109:M109)</f>
        <v>0.25</v>
      </c>
      <c r="K109" s="578">
        <v>0.05</v>
      </c>
      <c r="L109" s="578">
        <v>0.2</v>
      </c>
      <c r="M109" s="578"/>
      <c r="N109" s="150" t="s">
        <v>1675</v>
      </c>
      <c r="O109" s="132" t="s">
        <v>380</v>
      </c>
    </row>
    <row r="110" spans="1:16" ht="51" x14ac:dyDescent="0.2">
      <c r="A110" s="845" t="s">
        <v>2975</v>
      </c>
      <c r="B110" s="11" t="s">
        <v>2571</v>
      </c>
      <c r="C110" s="6" t="s">
        <v>1940</v>
      </c>
      <c r="D110" s="132"/>
      <c r="E110" s="131" t="s">
        <v>0</v>
      </c>
      <c r="F110" s="131" t="s">
        <v>0</v>
      </c>
      <c r="G110" s="131" t="s">
        <v>0</v>
      </c>
      <c r="H110" s="131" t="s">
        <v>0</v>
      </c>
      <c r="I110" s="131" t="s">
        <v>0</v>
      </c>
      <c r="J110" s="565">
        <v>1</v>
      </c>
      <c r="K110" s="579"/>
      <c r="L110" s="577">
        <v>0.8</v>
      </c>
      <c r="M110" s="577">
        <v>0.2</v>
      </c>
      <c r="N110" s="125" t="s">
        <v>1678</v>
      </c>
      <c r="O110" s="132" t="s">
        <v>383</v>
      </c>
    </row>
    <row r="111" spans="1:16" ht="63.75" x14ac:dyDescent="0.2">
      <c r="A111" s="845" t="s">
        <v>2976</v>
      </c>
      <c r="B111" s="11" t="s">
        <v>2650</v>
      </c>
      <c r="C111" s="413" t="s">
        <v>1939</v>
      </c>
      <c r="D111" s="412"/>
      <c r="E111" s="131" t="s">
        <v>0</v>
      </c>
      <c r="F111" s="131" t="s">
        <v>0</v>
      </c>
      <c r="G111" s="131" t="s">
        <v>0</v>
      </c>
      <c r="H111" s="131" t="s">
        <v>0</v>
      </c>
      <c r="I111" s="131" t="s">
        <v>0</v>
      </c>
      <c r="J111" s="565">
        <v>1.5</v>
      </c>
      <c r="K111" s="577">
        <v>1.5</v>
      </c>
      <c r="L111" s="577"/>
      <c r="M111" s="577"/>
      <c r="N111" s="125" t="s">
        <v>1603</v>
      </c>
      <c r="O111" s="132" t="s">
        <v>385</v>
      </c>
    </row>
    <row r="112" spans="1:16" ht="38.25" x14ac:dyDescent="0.2">
      <c r="A112" s="845" t="s">
        <v>2977</v>
      </c>
      <c r="B112" s="501" t="s">
        <v>2798</v>
      </c>
      <c r="C112" s="447" t="s">
        <v>1971</v>
      </c>
      <c r="D112" s="502"/>
      <c r="E112" s="498"/>
      <c r="F112" s="498" t="s">
        <v>0</v>
      </c>
      <c r="G112" s="498" t="s">
        <v>0</v>
      </c>
      <c r="H112" s="498" t="s">
        <v>0</v>
      </c>
      <c r="I112" s="498" t="s">
        <v>0</v>
      </c>
      <c r="J112" s="600">
        <v>160</v>
      </c>
      <c r="K112" s="567"/>
      <c r="L112" s="601">
        <v>50</v>
      </c>
      <c r="M112" s="601">
        <v>110</v>
      </c>
      <c r="N112" s="125" t="s">
        <v>1366</v>
      </c>
      <c r="O112" s="146"/>
    </row>
    <row r="113" spans="1:16" ht="38.25" x14ac:dyDescent="0.2">
      <c r="A113" s="845" t="s">
        <v>2978</v>
      </c>
      <c r="B113" s="346" t="s">
        <v>2785</v>
      </c>
      <c r="C113" s="447" t="s">
        <v>1970</v>
      </c>
      <c r="D113" s="502"/>
      <c r="E113" s="498"/>
      <c r="F113" s="498" t="s">
        <v>0</v>
      </c>
      <c r="G113" s="498" t="s">
        <v>0</v>
      </c>
      <c r="H113" s="498" t="s">
        <v>0</v>
      </c>
      <c r="I113" s="498" t="s">
        <v>0</v>
      </c>
      <c r="J113" s="600">
        <v>1</v>
      </c>
      <c r="K113" s="567"/>
      <c r="L113" s="601"/>
      <c r="M113" s="601">
        <v>1</v>
      </c>
      <c r="N113" s="125" t="s">
        <v>1366</v>
      </c>
      <c r="O113" s="146"/>
    </row>
    <row r="114" spans="1:16" s="252" customFormat="1" x14ac:dyDescent="0.2">
      <c r="A114" s="1043" t="s">
        <v>1824</v>
      </c>
      <c r="B114" s="1044"/>
      <c r="C114" s="1044"/>
      <c r="D114" s="1044"/>
      <c r="E114" s="1044"/>
      <c r="F114" s="1044"/>
      <c r="G114" s="1044"/>
      <c r="H114" s="1044"/>
      <c r="I114" s="1045"/>
      <c r="J114" s="812">
        <f>J55</f>
        <v>6151.15</v>
      </c>
      <c r="K114" s="812">
        <f>K55</f>
        <v>69.150000000000006</v>
      </c>
      <c r="L114" s="504">
        <f>L55</f>
        <v>1281.8</v>
      </c>
      <c r="M114" s="504">
        <f>M55</f>
        <v>4800.2</v>
      </c>
      <c r="N114" s="278"/>
      <c r="O114" s="278"/>
      <c r="P114" s="415"/>
    </row>
    <row r="115" spans="1:16" s="252" customFormat="1" x14ac:dyDescent="0.2">
      <c r="A115" s="1043" t="s">
        <v>363</v>
      </c>
      <c r="B115" s="1044"/>
      <c r="C115" s="1044"/>
      <c r="D115" s="1044"/>
      <c r="E115" s="1044"/>
      <c r="F115" s="1044"/>
      <c r="G115" s="1044"/>
      <c r="H115" s="1044"/>
      <c r="I115" s="1045"/>
      <c r="J115" s="572">
        <f>SUM(K115:M115)</f>
        <v>100</v>
      </c>
      <c r="K115" s="504">
        <f>K114/$J114*100</f>
        <v>1.1241800313762469</v>
      </c>
      <c r="L115" s="504">
        <f>L114/$J114*100</f>
        <v>20.838379815156514</v>
      </c>
      <c r="M115" s="504">
        <f>M114/$J114*100</f>
        <v>78.037440153467244</v>
      </c>
      <c r="N115" s="278"/>
      <c r="O115" s="438"/>
      <c r="P115" s="415"/>
    </row>
    <row r="116" spans="1:16" s="540" customFormat="1" x14ac:dyDescent="0.2">
      <c r="A116" s="1164" t="s">
        <v>2073</v>
      </c>
      <c r="B116" s="1165"/>
      <c r="C116" s="1165"/>
      <c r="D116" s="1165"/>
      <c r="E116" s="1165"/>
      <c r="F116" s="1165"/>
      <c r="G116" s="1165"/>
      <c r="H116" s="1165"/>
      <c r="I116" s="1166"/>
      <c r="J116" s="738">
        <f>J59</f>
        <v>161</v>
      </c>
      <c r="K116" s="738">
        <f>K59</f>
        <v>0</v>
      </c>
      <c r="L116" s="738">
        <f>L59</f>
        <v>50</v>
      </c>
      <c r="M116" s="738">
        <f>M59</f>
        <v>111</v>
      </c>
      <c r="N116" s="538"/>
      <c r="O116" s="539"/>
      <c r="P116" s="733"/>
    </row>
    <row r="117" spans="1:16" s="540" customFormat="1" x14ac:dyDescent="0.2">
      <c r="A117" s="1164" t="s">
        <v>363</v>
      </c>
      <c r="B117" s="1165"/>
      <c r="C117" s="1165"/>
      <c r="D117" s="1165"/>
      <c r="E117" s="1165"/>
      <c r="F117" s="1165"/>
      <c r="G117" s="1165"/>
      <c r="H117" s="1165"/>
      <c r="I117" s="1166"/>
      <c r="J117" s="580">
        <f>SUM(K117:M117)</f>
        <v>100</v>
      </c>
      <c r="K117" s="541">
        <f>K116/$J116*100</f>
        <v>0</v>
      </c>
      <c r="L117" s="541">
        <f>L116/$J116*100</f>
        <v>31.05590062111801</v>
      </c>
      <c r="M117" s="541">
        <f>M116/$J116*100</f>
        <v>68.944099378881987</v>
      </c>
      <c r="N117" s="538"/>
      <c r="O117" s="539"/>
      <c r="P117" s="733"/>
    </row>
    <row r="118" spans="1:16" ht="15.75" x14ac:dyDescent="0.2">
      <c r="A118" s="1008" t="s">
        <v>2950</v>
      </c>
      <c r="B118" s="1047"/>
      <c r="C118" s="1047"/>
      <c r="D118" s="1047"/>
      <c r="E118" s="1047"/>
      <c r="F118" s="1047"/>
      <c r="G118" s="1047"/>
      <c r="H118" s="1047"/>
      <c r="I118" s="1047"/>
      <c r="J118" s="1047"/>
      <c r="K118" s="1047"/>
      <c r="L118" s="1047"/>
      <c r="M118" s="1047"/>
      <c r="N118" s="1047"/>
      <c r="O118" s="1048"/>
    </row>
    <row r="119" spans="1:16" s="252" customFormat="1" ht="38.25" x14ac:dyDescent="0.2">
      <c r="A119" s="993">
        <v>17</v>
      </c>
      <c r="B119" s="1010" t="s">
        <v>3000</v>
      </c>
      <c r="C119" s="40" t="s">
        <v>1809</v>
      </c>
      <c r="D119" s="329">
        <v>80</v>
      </c>
      <c r="E119" s="799">
        <v>80</v>
      </c>
      <c r="F119" s="799">
        <v>81</v>
      </c>
      <c r="G119" s="799">
        <v>83</v>
      </c>
      <c r="H119" s="799">
        <v>85</v>
      </c>
      <c r="I119" s="799">
        <v>87</v>
      </c>
      <c r="J119" s="972">
        <f>J124</f>
        <v>259.95</v>
      </c>
      <c r="K119" s="972">
        <f>K124</f>
        <v>24.099999999999994</v>
      </c>
      <c r="L119" s="972">
        <f>L124</f>
        <v>14.35</v>
      </c>
      <c r="M119" s="972">
        <f>M124</f>
        <v>221.5</v>
      </c>
      <c r="N119" s="1176" t="s">
        <v>1601</v>
      </c>
      <c r="O119" s="1118"/>
      <c r="P119" s="415"/>
    </row>
    <row r="120" spans="1:16" s="252" customFormat="1" ht="25.5" x14ac:dyDescent="0.2">
      <c r="A120" s="994"/>
      <c r="B120" s="1011"/>
      <c r="C120" s="40" t="s">
        <v>1509</v>
      </c>
      <c r="D120" s="153">
        <v>64</v>
      </c>
      <c r="E120" s="153">
        <v>66</v>
      </c>
      <c r="F120" s="153">
        <v>68</v>
      </c>
      <c r="G120" s="153">
        <v>70</v>
      </c>
      <c r="H120" s="153">
        <v>72</v>
      </c>
      <c r="I120" s="153">
        <v>74</v>
      </c>
      <c r="J120" s="1009"/>
      <c r="K120" s="1009"/>
      <c r="L120" s="1009"/>
      <c r="M120" s="1009"/>
      <c r="N120" s="1177"/>
      <c r="O120" s="1119"/>
      <c r="P120" s="415"/>
    </row>
    <row r="121" spans="1:16" s="252" customFormat="1" x14ac:dyDescent="0.2">
      <c r="A121" s="994"/>
      <c r="B121" s="1011"/>
      <c r="C121" s="40" t="s">
        <v>1659</v>
      </c>
      <c r="D121" s="153"/>
      <c r="E121" s="153"/>
      <c r="F121" s="153"/>
      <c r="G121" s="153"/>
      <c r="H121" s="153"/>
      <c r="I121" s="153"/>
      <c r="J121" s="1009"/>
      <c r="K121" s="1009"/>
      <c r="L121" s="1009"/>
      <c r="M121" s="1009"/>
      <c r="N121" s="1177"/>
      <c r="O121" s="1119"/>
      <c r="P121" s="415"/>
    </row>
    <row r="122" spans="1:16" s="252" customFormat="1" x14ac:dyDescent="0.2">
      <c r="A122" s="994"/>
      <c r="B122" s="1011"/>
      <c r="C122" s="40" t="s">
        <v>1660</v>
      </c>
      <c r="D122" s="153">
        <v>58</v>
      </c>
      <c r="E122" s="153">
        <v>55</v>
      </c>
      <c r="F122" s="153">
        <v>53</v>
      </c>
      <c r="G122" s="153">
        <v>51</v>
      </c>
      <c r="H122" s="153">
        <v>48</v>
      </c>
      <c r="I122" s="153">
        <v>45</v>
      </c>
      <c r="J122" s="1009"/>
      <c r="K122" s="1009"/>
      <c r="L122" s="1009"/>
      <c r="M122" s="1009"/>
      <c r="N122" s="1177"/>
      <c r="O122" s="1119"/>
      <c r="P122" s="415"/>
    </row>
    <row r="123" spans="1:16" s="252" customFormat="1" x14ac:dyDescent="0.2">
      <c r="A123" s="995"/>
      <c r="B123" s="1012"/>
      <c r="C123" s="40" t="s">
        <v>1661</v>
      </c>
      <c r="D123" s="153">
        <v>40</v>
      </c>
      <c r="E123" s="153">
        <v>38</v>
      </c>
      <c r="F123" s="153">
        <v>36</v>
      </c>
      <c r="G123" s="153">
        <v>34</v>
      </c>
      <c r="H123" s="153">
        <v>32</v>
      </c>
      <c r="I123" s="153">
        <v>30</v>
      </c>
      <c r="J123" s="973"/>
      <c r="K123" s="973"/>
      <c r="L123" s="973"/>
      <c r="M123" s="973"/>
      <c r="N123" s="1178"/>
      <c r="O123" s="1120"/>
      <c r="P123" s="415"/>
    </row>
    <row r="124" spans="1:16" s="252" customFormat="1" ht="51" x14ac:dyDescent="0.2">
      <c r="A124" s="873">
        <v>18</v>
      </c>
      <c r="B124" s="330" t="s">
        <v>3001</v>
      </c>
      <c r="C124" s="76" t="s">
        <v>1812</v>
      </c>
      <c r="D124" s="208">
        <v>50</v>
      </c>
      <c r="E124" s="208">
        <v>55</v>
      </c>
      <c r="F124" s="208">
        <v>60</v>
      </c>
      <c r="G124" s="208">
        <v>65</v>
      </c>
      <c r="H124" s="208">
        <v>70</v>
      </c>
      <c r="I124" s="208">
        <v>75</v>
      </c>
      <c r="J124" s="505">
        <f>J125+J130+J136</f>
        <v>259.95</v>
      </c>
      <c r="K124" s="505">
        <f>K125+K130+K136</f>
        <v>24.099999999999994</v>
      </c>
      <c r="L124" s="505">
        <f>L125+L130+L136</f>
        <v>14.35</v>
      </c>
      <c r="M124" s="505">
        <f>M125+M130+M136</f>
        <v>221.5</v>
      </c>
      <c r="N124" s="299" t="s">
        <v>1589</v>
      </c>
      <c r="O124" s="208"/>
      <c r="P124" s="415"/>
    </row>
    <row r="125" spans="1:16" ht="38.25" x14ac:dyDescent="0.2">
      <c r="A125" s="846">
        <v>19</v>
      </c>
      <c r="B125" s="41" t="s">
        <v>3201</v>
      </c>
      <c r="C125" s="47" t="s">
        <v>1810</v>
      </c>
      <c r="D125" s="159">
        <v>14</v>
      </c>
      <c r="E125" s="159">
        <v>11</v>
      </c>
      <c r="F125" s="159">
        <v>5</v>
      </c>
      <c r="G125" s="159">
        <v>4</v>
      </c>
      <c r="H125" s="159">
        <v>3</v>
      </c>
      <c r="I125" s="159">
        <v>3</v>
      </c>
      <c r="J125" s="506">
        <f>SUM(J126:J129)</f>
        <v>1.8</v>
      </c>
      <c r="K125" s="506">
        <f>SUM(K126:K129)</f>
        <v>1.4</v>
      </c>
      <c r="L125" s="506">
        <f>SUM(L126:L129)</f>
        <v>0.4</v>
      </c>
      <c r="M125" s="506">
        <f>SUM(M126:M129)</f>
        <v>0</v>
      </c>
      <c r="N125" s="202" t="s">
        <v>1599</v>
      </c>
      <c r="O125" s="159"/>
    </row>
    <row r="126" spans="1:16" ht="25.5" x14ac:dyDescent="0.2">
      <c r="A126" s="873" t="s">
        <v>2973</v>
      </c>
      <c r="B126" s="42" t="s">
        <v>2192</v>
      </c>
      <c r="C126" s="43" t="s">
        <v>1973</v>
      </c>
      <c r="D126" s="154"/>
      <c r="E126" s="155" t="s">
        <v>0</v>
      </c>
      <c r="F126" s="155"/>
      <c r="G126" s="155"/>
      <c r="H126" s="155"/>
      <c r="I126" s="156"/>
      <c r="J126" s="581">
        <v>0.3</v>
      </c>
      <c r="K126" s="581">
        <v>0.3</v>
      </c>
      <c r="L126" s="507"/>
      <c r="M126" s="507"/>
      <c r="N126" s="157" t="s">
        <v>1590</v>
      </c>
      <c r="O126" s="1173" t="s">
        <v>1510</v>
      </c>
    </row>
    <row r="127" spans="1:16" ht="25.5" x14ac:dyDescent="0.2">
      <c r="A127" s="846" t="s">
        <v>2974</v>
      </c>
      <c r="B127" s="44" t="s">
        <v>3202</v>
      </c>
      <c r="C127" s="45" t="s">
        <v>1511</v>
      </c>
      <c r="D127" s="154"/>
      <c r="E127" s="155" t="s">
        <v>0</v>
      </c>
      <c r="F127" s="155"/>
      <c r="G127" s="155"/>
      <c r="H127" s="155"/>
      <c r="I127" s="156"/>
      <c r="J127" s="581">
        <v>0.3</v>
      </c>
      <c r="K127" s="507"/>
      <c r="L127" s="507">
        <v>0.3</v>
      </c>
      <c r="M127" s="507"/>
      <c r="N127" s="157" t="s">
        <v>1591</v>
      </c>
      <c r="O127" s="1174"/>
    </row>
    <row r="128" spans="1:16" ht="25.5" x14ac:dyDescent="0.2">
      <c r="A128" s="873" t="s">
        <v>2975</v>
      </c>
      <c r="B128" s="44" t="s">
        <v>2440</v>
      </c>
      <c r="C128" s="45" t="s">
        <v>1511</v>
      </c>
      <c r="D128" s="154"/>
      <c r="E128" s="155" t="s">
        <v>0</v>
      </c>
      <c r="F128" s="155"/>
      <c r="G128" s="155"/>
      <c r="H128" s="155"/>
      <c r="I128" s="156"/>
      <c r="J128" s="514">
        <v>0.1</v>
      </c>
      <c r="K128" s="514">
        <v>0.1</v>
      </c>
      <c r="L128" s="507"/>
      <c r="M128" s="507"/>
      <c r="N128" s="158" t="s">
        <v>1898</v>
      </c>
      <c r="O128" s="1174"/>
    </row>
    <row r="129" spans="1:16" ht="76.5" x14ac:dyDescent="0.2">
      <c r="A129" s="846" t="s">
        <v>2976</v>
      </c>
      <c r="B129" s="46" t="s">
        <v>3203</v>
      </c>
      <c r="C129" s="43" t="s">
        <v>1512</v>
      </c>
      <c r="D129" s="158"/>
      <c r="E129" s="155" t="s">
        <v>0</v>
      </c>
      <c r="F129" s="155" t="s">
        <v>0</v>
      </c>
      <c r="G129" s="155" t="s">
        <v>0</v>
      </c>
      <c r="H129" s="155" t="s">
        <v>0</v>
      </c>
      <c r="I129" s="156" t="s">
        <v>0</v>
      </c>
      <c r="J129" s="581">
        <v>1.1000000000000001</v>
      </c>
      <c r="K129" s="507">
        <v>1</v>
      </c>
      <c r="L129" s="507">
        <v>0.1</v>
      </c>
      <c r="M129" s="507"/>
      <c r="N129" s="157" t="s">
        <v>1606</v>
      </c>
      <c r="O129" s="1175"/>
    </row>
    <row r="130" spans="1:16" s="252" customFormat="1" ht="38.25" x14ac:dyDescent="0.2">
      <c r="A130" s="873">
        <v>20</v>
      </c>
      <c r="B130" s="41" t="s">
        <v>3002</v>
      </c>
      <c r="C130" s="47" t="s">
        <v>1811</v>
      </c>
      <c r="D130" s="159">
        <v>4</v>
      </c>
      <c r="E130" s="159">
        <v>8</v>
      </c>
      <c r="F130" s="159">
        <v>3</v>
      </c>
      <c r="G130" s="159"/>
      <c r="H130" s="159"/>
      <c r="I130" s="159"/>
      <c r="J130" s="582">
        <f>SUM(J131:J135)</f>
        <v>29.05</v>
      </c>
      <c r="K130" s="582">
        <f>SUM(K131:K135)</f>
        <v>15.099999999999998</v>
      </c>
      <c r="L130" s="582">
        <f>SUM(L131:L135)</f>
        <v>13.95</v>
      </c>
      <c r="M130" s="582">
        <f>SUM(M131:M135)</f>
        <v>0</v>
      </c>
      <c r="N130" s="202" t="s">
        <v>1588</v>
      </c>
      <c r="O130" s="202" t="s">
        <v>1513</v>
      </c>
      <c r="P130" s="415"/>
    </row>
    <row r="131" spans="1:16" ht="25.5" x14ac:dyDescent="0.2">
      <c r="A131" s="846" t="s">
        <v>2973</v>
      </c>
      <c r="B131" s="42" t="s">
        <v>2193</v>
      </c>
      <c r="C131" s="43" t="s">
        <v>1974</v>
      </c>
      <c r="D131" s="154"/>
      <c r="E131" s="155" t="s">
        <v>0</v>
      </c>
      <c r="F131" s="156"/>
      <c r="G131" s="156"/>
      <c r="H131" s="156"/>
      <c r="I131" s="156"/>
      <c r="J131" s="583">
        <v>0.1</v>
      </c>
      <c r="K131" s="508">
        <v>0.1</v>
      </c>
      <c r="L131" s="508"/>
      <c r="M131" s="508"/>
      <c r="N131" s="157" t="s">
        <v>1588</v>
      </c>
      <c r="O131" s="157"/>
    </row>
    <row r="132" spans="1:16" ht="51" x14ac:dyDescent="0.2">
      <c r="A132" s="873" t="s">
        <v>2974</v>
      </c>
      <c r="B132" s="42" t="s">
        <v>2328</v>
      </c>
      <c r="C132" s="43" t="s">
        <v>3204</v>
      </c>
      <c r="D132" s="154"/>
      <c r="E132" s="157" t="s">
        <v>1514</v>
      </c>
      <c r="F132" s="157"/>
      <c r="G132" s="156"/>
      <c r="H132" s="156"/>
      <c r="I132" s="156"/>
      <c r="J132" s="583">
        <v>22.1</v>
      </c>
      <c r="K132" s="508">
        <v>14.7</v>
      </c>
      <c r="L132" s="508">
        <v>7.4</v>
      </c>
      <c r="M132" s="508"/>
      <c r="N132" s="157" t="s">
        <v>1607</v>
      </c>
      <c r="O132" s="157" t="s">
        <v>1513</v>
      </c>
    </row>
    <row r="133" spans="1:16" ht="25.5" x14ac:dyDescent="0.2">
      <c r="A133" s="846" t="s">
        <v>2975</v>
      </c>
      <c r="B133" s="42" t="s">
        <v>2441</v>
      </c>
      <c r="C133" s="43" t="s">
        <v>3205</v>
      </c>
      <c r="D133" s="154"/>
      <c r="E133" s="160" t="s">
        <v>0</v>
      </c>
      <c r="F133" s="155" t="s">
        <v>1515</v>
      </c>
      <c r="G133" s="155"/>
      <c r="H133" s="156"/>
      <c r="I133" s="156"/>
      <c r="J133" s="583">
        <v>5.4</v>
      </c>
      <c r="K133" s="508">
        <v>0.1</v>
      </c>
      <c r="L133" s="508">
        <v>5.3</v>
      </c>
      <c r="M133" s="508"/>
      <c r="N133" s="157" t="s">
        <v>1607</v>
      </c>
      <c r="O133" s="157" t="s">
        <v>1513</v>
      </c>
    </row>
    <row r="134" spans="1:16" ht="25.5" x14ac:dyDescent="0.2">
      <c r="A134" s="873" t="s">
        <v>2976</v>
      </c>
      <c r="B134" s="48" t="s">
        <v>2651</v>
      </c>
      <c r="C134" s="43" t="s">
        <v>1516</v>
      </c>
      <c r="D134" s="154"/>
      <c r="E134" s="160"/>
      <c r="F134" s="155" t="s">
        <v>103</v>
      </c>
      <c r="G134" s="155" t="s">
        <v>103</v>
      </c>
      <c r="H134" s="156"/>
      <c r="I134" s="156"/>
      <c r="J134" s="583">
        <v>0.25</v>
      </c>
      <c r="K134" s="508"/>
      <c r="L134" s="508">
        <v>0.25</v>
      </c>
      <c r="M134" s="508"/>
      <c r="N134" s="157" t="s">
        <v>1607</v>
      </c>
      <c r="O134" s="157" t="s">
        <v>1513</v>
      </c>
    </row>
    <row r="135" spans="1:16" ht="38.25" x14ac:dyDescent="0.2">
      <c r="A135" s="846" t="s">
        <v>2977</v>
      </c>
      <c r="B135" s="48" t="s">
        <v>2799</v>
      </c>
      <c r="C135" s="43" t="s">
        <v>3206</v>
      </c>
      <c r="D135" s="154"/>
      <c r="E135" s="155"/>
      <c r="F135" s="155" t="s">
        <v>0</v>
      </c>
      <c r="G135" s="155" t="s">
        <v>0</v>
      </c>
      <c r="H135" s="155" t="s">
        <v>0</v>
      </c>
      <c r="I135" s="155" t="s">
        <v>0</v>
      </c>
      <c r="J135" s="583">
        <v>1.2</v>
      </c>
      <c r="K135" s="508">
        <v>0.2</v>
      </c>
      <c r="L135" s="508">
        <v>1</v>
      </c>
      <c r="M135" s="508"/>
      <c r="N135" s="157" t="s">
        <v>1600</v>
      </c>
      <c r="O135" s="157" t="s">
        <v>1517</v>
      </c>
    </row>
    <row r="136" spans="1:16" s="252" customFormat="1" ht="25.5" x14ac:dyDescent="0.2">
      <c r="A136" s="1151">
        <v>21</v>
      </c>
      <c r="B136" s="1269" t="s">
        <v>3003</v>
      </c>
      <c r="C136" s="47" t="s">
        <v>1808</v>
      </c>
      <c r="D136" s="202">
        <v>0</v>
      </c>
      <c r="E136" s="202">
        <v>300</v>
      </c>
      <c r="F136" s="159">
        <v>350</v>
      </c>
      <c r="G136" s="159">
        <v>400</v>
      </c>
      <c r="H136" s="159">
        <v>400</v>
      </c>
      <c r="I136" s="159">
        <v>400</v>
      </c>
      <c r="J136" s="1017">
        <f>SUM(J139:J144)</f>
        <v>229.1</v>
      </c>
      <c r="K136" s="1017">
        <f>SUM(K139:K144)</f>
        <v>7.6</v>
      </c>
      <c r="L136" s="1017">
        <f>SUM(L139:L144)</f>
        <v>0</v>
      </c>
      <c r="M136" s="1017">
        <f>SUM(M139:M144)</f>
        <v>221.5</v>
      </c>
      <c r="N136" s="976" t="s">
        <v>1959</v>
      </c>
      <c r="O136" s="976" t="s">
        <v>5</v>
      </c>
      <c r="P136" s="415"/>
    </row>
    <row r="137" spans="1:16" s="252" customFormat="1" ht="25.5" x14ac:dyDescent="0.2">
      <c r="A137" s="1152"/>
      <c r="B137" s="1270"/>
      <c r="C137" s="47" t="s">
        <v>1658</v>
      </c>
      <c r="D137" s="202">
        <v>9.7650000000000006</v>
      </c>
      <c r="E137" s="202">
        <v>9.65</v>
      </c>
      <c r="F137" s="159">
        <v>9.6999999999999993</v>
      </c>
      <c r="G137" s="159">
        <v>9.52</v>
      </c>
      <c r="H137" s="159">
        <v>9.6</v>
      </c>
      <c r="I137" s="159">
        <v>9.6999999999999993</v>
      </c>
      <c r="J137" s="1018"/>
      <c r="K137" s="1018"/>
      <c r="L137" s="1018"/>
      <c r="M137" s="1018"/>
      <c r="N137" s="984"/>
      <c r="O137" s="984"/>
      <c r="P137" s="415"/>
    </row>
    <row r="138" spans="1:16" s="252" customFormat="1" ht="51" x14ac:dyDescent="0.2">
      <c r="A138" s="1153"/>
      <c r="B138" s="1271"/>
      <c r="C138" s="47" t="s">
        <v>1657</v>
      </c>
      <c r="D138" s="202">
        <v>0</v>
      </c>
      <c r="E138" s="202">
        <v>15</v>
      </c>
      <c r="F138" s="159">
        <v>30.6</v>
      </c>
      <c r="G138" s="159">
        <v>46</v>
      </c>
      <c r="H138" s="159">
        <v>61</v>
      </c>
      <c r="I138" s="159">
        <v>76</v>
      </c>
      <c r="J138" s="1019"/>
      <c r="K138" s="1019"/>
      <c r="L138" s="1019"/>
      <c r="M138" s="1019"/>
      <c r="N138" s="977"/>
      <c r="O138" s="977"/>
      <c r="P138" s="415"/>
    </row>
    <row r="139" spans="1:16" ht="25.5" x14ac:dyDescent="0.2">
      <c r="A139" s="873" t="s">
        <v>2973</v>
      </c>
      <c r="B139" s="48" t="s">
        <v>2214</v>
      </c>
      <c r="C139" s="43" t="s">
        <v>3207</v>
      </c>
      <c r="D139" s="154">
        <v>1905</v>
      </c>
      <c r="E139" s="161" t="s">
        <v>103</v>
      </c>
      <c r="F139" s="161" t="s">
        <v>103</v>
      </c>
      <c r="G139" s="161" t="s">
        <v>103</v>
      </c>
      <c r="H139" s="161" t="s">
        <v>103</v>
      </c>
      <c r="I139" s="161" t="s">
        <v>103</v>
      </c>
      <c r="J139" s="585">
        <v>7.5</v>
      </c>
      <c r="K139" s="564">
        <v>7.5</v>
      </c>
      <c r="L139" s="564"/>
      <c r="M139" s="564"/>
      <c r="N139" s="162" t="s">
        <v>1608</v>
      </c>
      <c r="O139" s="1057" t="s">
        <v>1518</v>
      </c>
    </row>
    <row r="140" spans="1:16" ht="38.25" x14ac:dyDescent="0.2">
      <c r="A140" s="993" t="s">
        <v>2974</v>
      </c>
      <c r="B140" s="1256" t="s">
        <v>2329</v>
      </c>
      <c r="C140" s="43" t="s">
        <v>1519</v>
      </c>
      <c r="D140" s="154">
        <v>1020</v>
      </c>
      <c r="E140" s="161" t="s">
        <v>103</v>
      </c>
      <c r="F140" s="161" t="s">
        <v>103</v>
      </c>
      <c r="G140" s="161" t="s">
        <v>103</v>
      </c>
      <c r="H140" s="161" t="s">
        <v>103</v>
      </c>
      <c r="I140" s="161" t="s">
        <v>103</v>
      </c>
      <c r="J140" s="1259">
        <v>121.5</v>
      </c>
      <c r="K140" s="1262"/>
      <c r="L140" s="1262"/>
      <c r="M140" s="1262">
        <v>121.5</v>
      </c>
      <c r="N140" s="1057" t="s">
        <v>1609</v>
      </c>
      <c r="O140" s="1058"/>
    </row>
    <row r="141" spans="1:16" ht="51" x14ac:dyDescent="0.2">
      <c r="A141" s="994"/>
      <c r="B141" s="1257"/>
      <c r="C141" s="43" t="s">
        <v>1520</v>
      </c>
      <c r="D141" s="154" t="s">
        <v>1521</v>
      </c>
      <c r="E141" s="161" t="s">
        <v>103</v>
      </c>
      <c r="F141" s="161" t="s">
        <v>103</v>
      </c>
      <c r="G141" s="161" t="s">
        <v>103</v>
      </c>
      <c r="H141" s="161" t="s">
        <v>103</v>
      </c>
      <c r="I141" s="161" t="s">
        <v>103</v>
      </c>
      <c r="J141" s="1260"/>
      <c r="K141" s="1263"/>
      <c r="L141" s="1263"/>
      <c r="M141" s="1263"/>
      <c r="N141" s="1058"/>
      <c r="O141" s="1058"/>
    </row>
    <row r="142" spans="1:16" ht="51" x14ac:dyDescent="0.2">
      <c r="A142" s="995"/>
      <c r="B142" s="1258"/>
      <c r="C142" s="43" t="s">
        <v>1522</v>
      </c>
      <c r="D142" s="154">
        <v>680</v>
      </c>
      <c r="E142" s="161" t="s">
        <v>103</v>
      </c>
      <c r="F142" s="161" t="s">
        <v>103</v>
      </c>
      <c r="G142" s="161" t="s">
        <v>103</v>
      </c>
      <c r="H142" s="161" t="s">
        <v>103</v>
      </c>
      <c r="I142" s="161" t="s">
        <v>103</v>
      </c>
      <c r="J142" s="1261"/>
      <c r="K142" s="1264"/>
      <c r="L142" s="1264"/>
      <c r="M142" s="1264"/>
      <c r="N142" s="1059"/>
      <c r="O142" s="1058"/>
    </row>
    <row r="143" spans="1:16" ht="51" x14ac:dyDescent="0.2">
      <c r="A143" s="873" t="s">
        <v>2975</v>
      </c>
      <c r="B143" s="48" t="s">
        <v>3208</v>
      </c>
      <c r="C143" s="49" t="s">
        <v>3209</v>
      </c>
      <c r="D143" s="163">
        <v>0</v>
      </c>
      <c r="E143" s="164" t="s">
        <v>0</v>
      </c>
      <c r="F143" s="164" t="s">
        <v>0</v>
      </c>
      <c r="G143" s="164" t="s">
        <v>0</v>
      </c>
      <c r="H143" s="164" t="s">
        <v>0</v>
      </c>
      <c r="I143" s="164" t="s">
        <v>0</v>
      </c>
      <c r="J143" s="585">
        <v>100</v>
      </c>
      <c r="K143" s="564"/>
      <c r="L143" s="564"/>
      <c r="M143" s="564">
        <v>100</v>
      </c>
      <c r="N143" s="163" t="s">
        <v>1610</v>
      </c>
      <c r="O143" s="1059"/>
    </row>
    <row r="144" spans="1:16" ht="38.25" x14ac:dyDescent="0.2">
      <c r="A144" s="847" t="s">
        <v>2976</v>
      </c>
      <c r="B144" s="50" t="s">
        <v>2652</v>
      </c>
      <c r="C144" s="320" t="s">
        <v>3210</v>
      </c>
      <c r="D144" s="165"/>
      <c r="E144" s="164" t="s">
        <v>0</v>
      </c>
      <c r="F144" s="164" t="s">
        <v>0</v>
      </c>
      <c r="G144" s="164" t="s">
        <v>0</v>
      </c>
      <c r="H144" s="164" t="s">
        <v>0</v>
      </c>
      <c r="I144" s="164" t="s">
        <v>0</v>
      </c>
      <c r="J144" s="581">
        <v>0.1</v>
      </c>
      <c r="K144" s="507">
        <v>0.1</v>
      </c>
      <c r="L144" s="507"/>
      <c r="M144" s="507"/>
      <c r="N144" s="166" t="s">
        <v>1588</v>
      </c>
      <c r="O144" s="165"/>
    </row>
    <row r="145" spans="1:16" x14ac:dyDescent="0.2">
      <c r="A145" s="1035" t="s">
        <v>1824</v>
      </c>
      <c r="B145" s="1035"/>
      <c r="C145" s="1035"/>
      <c r="D145" s="1035"/>
      <c r="E145" s="1035"/>
      <c r="F145" s="1035"/>
      <c r="G145" s="1035"/>
      <c r="H145" s="1035"/>
      <c r="I145" s="1036"/>
      <c r="J145" s="509">
        <f>J124</f>
        <v>259.95</v>
      </c>
      <c r="K145" s="509">
        <f>K124</f>
        <v>24.099999999999994</v>
      </c>
      <c r="L145" s="509">
        <f>L124</f>
        <v>14.35</v>
      </c>
      <c r="M145" s="509">
        <f>M124</f>
        <v>221.5</v>
      </c>
      <c r="N145" s="278"/>
      <c r="O145" s="277"/>
    </row>
    <row r="146" spans="1:16" x14ac:dyDescent="0.2">
      <c r="A146" s="1037" t="s">
        <v>363</v>
      </c>
      <c r="B146" s="1037"/>
      <c r="C146" s="1037"/>
      <c r="D146" s="1037"/>
      <c r="E146" s="1037"/>
      <c r="F146" s="1037"/>
      <c r="G146" s="1037"/>
      <c r="H146" s="1037"/>
      <c r="I146" s="1038"/>
      <c r="J146" s="572">
        <f>SUM(K146:M146)</f>
        <v>100</v>
      </c>
      <c r="K146" s="504">
        <f>K145/$J145*100</f>
        <v>9.2710136564723982</v>
      </c>
      <c r="L146" s="504">
        <f>L145/$J145*100</f>
        <v>5.5202923639161376</v>
      </c>
      <c r="M146" s="504">
        <f>M145/$J145*100</f>
        <v>85.208693979611468</v>
      </c>
      <c r="N146" s="278"/>
      <c r="O146" s="257"/>
    </row>
    <row r="147" spans="1:16" ht="16.5" thickBot="1" x14ac:dyDescent="0.25">
      <c r="A147" s="1039" t="s">
        <v>3211</v>
      </c>
      <c r="B147" s="1039"/>
      <c r="C147" s="1039"/>
      <c r="D147" s="1039"/>
      <c r="E147" s="1039"/>
      <c r="F147" s="1039"/>
      <c r="G147" s="1039"/>
      <c r="H147" s="1039"/>
      <c r="I147" s="1039"/>
      <c r="J147" s="1039"/>
      <c r="K147" s="1039"/>
      <c r="L147" s="1039"/>
      <c r="M147" s="1039"/>
      <c r="N147" s="1039"/>
      <c r="O147" s="1040"/>
    </row>
    <row r="148" spans="1:16" s="252" customFormat="1" ht="25.5" x14ac:dyDescent="0.2">
      <c r="A148" s="1154">
        <v>22</v>
      </c>
      <c r="B148" s="1253" t="s">
        <v>3212</v>
      </c>
      <c r="C148" s="27" t="s">
        <v>1820</v>
      </c>
      <c r="D148" s="136">
        <v>98.5</v>
      </c>
      <c r="E148" s="136">
        <v>98.8</v>
      </c>
      <c r="F148" s="136">
        <v>99.1</v>
      </c>
      <c r="G148" s="136">
        <v>99.4</v>
      </c>
      <c r="H148" s="136">
        <v>99.7</v>
      </c>
      <c r="I148" s="136">
        <v>100</v>
      </c>
      <c r="J148" s="1171">
        <f>J150+J174</f>
        <v>3229.0200000000004</v>
      </c>
      <c r="K148" s="1171">
        <f>K150+K174</f>
        <v>1837.02</v>
      </c>
      <c r="L148" s="1171">
        <f>L150+L174</f>
        <v>1392</v>
      </c>
      <c r="M148" s="1171">
        <f>M150+M174</f>
        <v>0</v>
      </c>
      <c r="N148" s="1032" t="s">
        <v>2076</v>
      </c>
      <c r="O148" s="116"/>
      <c r="P148" s="415"/>
    </row>
    <row r="149" spans="1:16" s="252" customFormat="1" ht="25.5" x14ac:dyDescent="0.2">
      <c r="A149" s="1155"/>
      <c r="B149" s="1254"/>
      <c r="C149" s="27" t="s">
        <v>386</v>
      </c>
      <c r="D149" s="137">
        <v>2.2000000000000002</v>
      </c>
      <c r="E149" s="137">
        <v>2.14</v>
      </c>
      <c r="F149" s="137">
        <v>2.11</v>
      </c>
      <c r="G149" s="137">
        <v>2.15</v>
      </c>
      <c r="H149" s="137">
        <v>2.2000000000000002</v>
      </c>
      <c r="I149" s="137">
        <v>2.61</v>
      </c>
      <c r="J149" s="1172"/>
      <c r="K149" s="1172"/>
      <c r="L149" s="1172"/>
      <c r="M149" s="1172"/>
      <c r="N149" s="1033"/>
      <c r="O149" s="116"/>
      <c r="P149" s="415"/>
    </row>
    <row r="150" spans="1:16" s="252" customFormat="1" ht="40.5" customHeight="1" x14ac:dyDescent="0.2">
      <c r="A150" s="1052">
        <v>23</v>
      </c>
      <c r="B150" s="1100" t="s">
        <v>3010</v>
      </c>
      <c r="C150" s="107" t="s">
        <v>1821</v>
      </c>
      <c r="D150" s="120">
        <v>20.7</v>
      </c>
      <c r="E150" s="120">
        <v>20.9</v>
      </c>
      <c r="F150" s="120">
        <v>21</v>
      </c>
      <c r="G150" s="120">
        <v>21.9</v>
      </c>
      <c r="H150" s="120">
        <v>22.8</v>
      </c>
      <c r="I150" s="120">
        <v>27.6</v>
      </c>
      <c r="J150" s="1340">
        <f>J153+J162+J166+J171</f>
        <v>3095.0000000000005</v>
      </c>
      <c r="K150" s="1340">
        <f>K153+K162+K166+K171</f>
        <v>1837</v>
      </c>
      <c r="L150" s="1340">
        <f>L153+L162+L166+L171</f>
        <v>1258</v>
      </c>
      <c r="M150" s="1340">
        <f>M153+M162+M166+M171</f>
        <v>0</v>
      </c>
      <c r="N150" s="1029" t="s">
        <v>2077</v>
      </c>
      <c r="O150" s="120"/>
      <c r="P150" s="415"/>
    </row>
    <row r="151" spans="1:16" s="252" customFormat="1" ht="38.25" x14ac:dyDescent="0.2">
      <c r="A151" s="1053"/>
      <c r="B151" s="1091"/>
      <c r="C151" s="2" t="s">
        <v>387</v>
      </c>
      <c r="D151" s="120">
        <v>0.15</v>
      </c>
      <c r="E151" s="120">
        <v>0.2</v>
      </c>
      <c r="F151" s="120">
        <v>0.25</v>
      </c>
      <c r="G151" s="120">
        <v>0.7</v>
      </c>
      <c r="H151" s="120">
        <v>0.8</v>
      </c>
      <c r="I151" s="120">
        <v>0.9</v>
      </c>
      <c r="J151" s="1341"/>
      <c r="K151" s="1341"/>
      <c r="L151" s="1341"/>
      <c r="M151" s="1341"/>
      <c r="N151" s="1030"/>
      <c r="O151" s="120"/>
      <c r="P151" s="415"/>
    </row>
    <row r="152" spans="1:16" s="252" customFormat="1" ht="25.5" x14ac:dyDescent="0.2">
      <c r="A152" s="1054"/>
      <c r="B152" s="1092"/>
      <c r="C152" s="2" t="s">
        <v>3213</v>
      </c>
      <c r="D152" s="120">
        <v>4.0999999999999996</v>
      </c>
      <c r="E152" s="120">
        <v>4.5</v>
      </c>
      <c r="F152" s="120">
        <v>5</v>
      </c>
      <c r="G152" s="120">
        <v>5.5</v>
      </c>
      <c r="H152" s="120">
        <v>6</v>
      </c>
      <c r="I152" s="120">
        <v>7.2</v>
      </c>
      <c r="J152" s="1342"/>
      <c r="K152" s="1342"/>
      <c r="L152" s="1342"/>
      <c r="M152" s="1342"/>
      <c r="N152" s="1031"/>
      <c r="O152" s="120"/>
      <c r="P152" s="415"/>
    </row>
    <row r="153" spans="1:16" s="252" customFormat="1" ht="38.25" x14ac:dyDescent="0.2">
      <c r="A153" s="990">
        <v>24</v>
      </c>
      <c r="B153" s="934" t="s">
        <v>3009</v>
      </c>
      <c r="C153" s="4" t="s">
        <v>1822</v>
      </c>
      <c r="D153" s="126">
        <v>6483.5</v>
      </c>
      <c r="E153" s="126">
        <v>0</v>
      </c>
      <c r="F153" s="126">
        <v>33.5</v>
      </c>
      <c r="G153" s="126">
        <v>244.5</v>
      </c>
      <c r="H153" s="126">
        <v>33.5</v>
      </c>
      <c r="I153" s="126">
        <v>1408.5</v>
      </c>
      <c r="J153" s="1250">
        <f>SUM(J156:J161)</f>
        <v>2518.8000000000002</v>
      </c>
      <c r="K153" s="1250">
        <f>SUM(K156:K161)</f>
        <v>1815</v>
      </c>
      <c r="L153" s="1250">
        <f>SUM(L156:L161)</f>
        <v>703.8</v>
      </c>
      <c r="M153" s="1250">
        <f>SUM(M156:M161)</f>
        <v>0</v>
      </c>
      <c r="N153" s="1026" t="s">
        <v>471</v>
      </c>
      <c r="O153" s="121"/>
      <c r="P153" s="415"/>
    </row>
    <row r="154" spans="1:16" s="252" customFormat="1" ht="25.5" x14ac:dyDescent="0.2">
      <c r="A154" s="1104"/>
      <c r="B154" s="935"/>
      <c r="C154" s="4" t="s">
        <v>388</v>
      </c>
      <c r="D154" s="121">
        <v>0</v>
      </c>
      <c r="E154" s="121">
        <v>0</v>
      </c>
      <c r="F154" s="121">
        <v>0</v>
      </c>
      <c r="G154" s="121">
        <v>1</v>
      </c>
      <c r="H154" s="121">
        <v>1.8</v>
      </c>
      <c r="I154" s="121">
        <v>2.5</v>
      </c>
      <c r="J154" s="1251"/>
      <c r="K154" s="1251"/>
      <c r="L154" s="1251"/>
      <c r="M154" s="1251"/>
      <c r="N154" s="1027"/>
      <c r="O154" s="121"/>
      <c r="P154" s="415"/>
    </row>
    <row r="155" spans="1:16" s="252" customFormat="1" x14ac:dyDescent="0.2">
      <c r="A155" s="991"/>
      <c r="B155" s="936"/>
      <c r="C155" s="4" t="s">
        <v>1902</v>
      </c>
      <c r="D155" s="126">
        <v>841.2</v>
      </c>
      <c r="E155" s="126">
        <v>980.5</v>
      </c>
      <c r="F155" s="126">
        <v>1010.2</v>
      </c>
      <c r="G155" s="126">
        <v>1024.5</v>
      </c>
      <c r="H155" s="126">
        <v>1065</v>
      </c>
      <c r="I155" s="126">
        <v>1100</v>
      </c>
      <c r="J155" s="1252"/>
      <c r="K155" s="1252"/>
      <c r="L155" s="1252"/>
      <c r="M155" s="1252"/>
      <c r="N155" s="1028"/>
      <c r="O155" s="121"/>
      <c r="P155" s="415"/>
    </row>
    <row r="156" spans="1:16" ht="38.25" x14ac:dyDescent="0.2">
      <c r="A156" s="872" t="s">
        <v>2973</v>
      </c>
      <c r="B156" s="7" t="s">
        <v>2194</v>
      </c>
      <c r="C156" s="19" t="s">
        <v>29</v>
      </c>
      <c r="D156" s="125"/>
      <c r="E156" s="138" t="s">
        <v>0</v>
      </c>
      <c r="F156" s="138" t="s">
        <v>0</v>
      </c>
      <c r="G156" s="138" t="s">
        <v>0</v>
      </c>
      <c r="H156" s="138" t="s">
        <v>0</v>
      </c>
      <c r="I156" s="138" t="s">
        <v>0</v>
      </c>
      <c r="J156" s="597">
        <v>1815</v>
      </c>
      <c r="K156" s="597">
        <v>1815</v>
      </c>
      <c r="L156" s="586"/>
      <c r="M156" s="586"/>
      <c r="N156" s="125" t="s">
        <v>472</v>
      </c>
      <c r="O156" s="125"/>
    </row>
    <row r="157" spans="1:16" ht="38.25" x14ac:dyDescent="0.2">
      <c r="A157" s="872" t="s">
        <v>2974</v>
      </c>
      <c r="B157" s="20" t="s">
        <v>2330</v>
      </c>
      <c r="C157" s="21" t="s">
        <v>389</v>
      </c>
      <c r="D157" s="139"/>
      <c r="E157" s="139" t="s">
        <v>0</v>
      </c>
      <c r="F157" s="139" t="s">
        <v>0</v>
      </c>
      <c r="G157" s="139" t="s">
        <v>0</v>
      </c>
      <c r="H157" s="139"/>
      <c r="I157" s="139"/>
      <c r="J157" s="587">
        <f>SUM(K157:M157)</f>
        <v>63.4</v>
      </c>
      <c r="K157" s="588"/>
      <c r="L157" s="588">
        <v>63.4</v>
      </c>
      <c r="M157" s="588"/>
      <c r="N157" s="140" t="s">
        <v>473</v>
      </c>
      <c r="O157" s="140" t="s">
        <v>1</v>
      </c>
    </row>
    <row r="158" spans="1:16" ht="38.25" x14ac:dyDescent="0.2">
      <c r="A158" s="872" t="s">
        <v>2975</v>
      </c>
      <c r="B158" s="20" t="s">
        <v>2442</v>
      </c>
      <c r="C158" s="19" t="s">
        <v>30</v>
      </c>
      <c r="D158" s="139"/>
      <c r="E158" s="139" t="s">
        <v>0</v>
      </c>
      <c r="F158" s="139" t="s">
        <v>0</v>
      </c>
      <c r="G158" s="139" t="s">
        <v>0</v>
      </c>
      <c r="H158" s="139" t="s">
        <v>0</v>
      </c>
      <c r="I158" s="139" t="s">
        <v>0</v>
      </c>
      <c r="J158" s="587">
        <f>SUM(K158:M158)</f>
        <v>13.5</v>
      </c>
      <c r="K158" s="588"/>
      <c r="L158" s="588">
        <v>13.5</v>
      </c>
      <c r="M158" s="588"/>
      <c r="N158" s="140" t="s">
        <v>474</v>
      </c>
      <c r="O158" s="125" t="s">
        <v>2</v>
      </c>
    </row>
    <row r="159" spans="1:16" ht="25.5" x14ac:dyDescent="0.2">
      <c r="A159" s="872" t="s">
        <v>2976</v>
      </c>
      <c r="B159" s="20" t="s">
        <v>2653</v>
      </c>
      <c r="C159" s="21" t="s">
        <v>390</v>
      </c>
      <c r="D159" s="139"/>
      <c r="E159" s="139" t="s">
        <v>0</v>
      </c>
      <c r="F159" s="139" t="s">
        <v>0</v>
      </c>
      <c r="G159" s="139" t="s">
        <v>0</v>
      </c>
      <c r="H159" s="139" t="s">
        <v>0</v>
      </c>
      <c r="I159" s="139" t="s">
        <v>0</v>
      </c>
      <c r="J159" s="587">
        <f>SUM(K159:M159)</f>
        <v>164</v>
      </c>
      <c r="K159" s="588"/>
      <c r="L159" s="588">
        <v>164</v>
      </c>
      <c r="M159" s="588"/>
      <c r="N159" s="140" t="s">
        <v>474</v>
      </c>
      <c r="O159" s="140" t="s">
        <v>3</v>
      </c>
    </row>
    <row r="160" spans="1:16" ht="38.25" x14ac:dyDescent="0.2">
      <c r="A160" s="872" t="s">
        <v>2977</v>
      </c>
      <c r="B160" s="911" t="s">
        <v>391</v>
      </c>
      <c r="C160" s="21" t="s">
        <v>392</v>
      </c>
      <c r="D160" s="139"/>
      <c r="E160" s="139" t="s">
        <v>0</v>
      </c>
      <c r="F160" s="139" t="s">
        <v>0</v>
      </c>
      <c r="G160" s="139" t="s">
        <v>0</v>
      </c>
      <c r="H160" s="139" t="s">
        <v>0</v>
      </c>
      <c r="I160" s="139" t="s">
        <v>0</v>
      </c>
      <c r="J160" s="587">
        <f>SUM(K160:M160)</f>
        <v>326.89999999999998</v>
      </c>
      <c r="K160" s="588"/>
      <c r="L160" s="588">
        <v>326.89999999999998</v>
      </c>
      <c r="M160" s="588"/>
      <c r="N160" s="140" t="s">
        <v>475</v>
      </c>
      <c r="O160" s="140" t="s">
        <v>4</v>
      </c>
      <c r="P160" s="1"/>
    </row>
    <row r="161" spans="1:17" ht="38.25" x14ac:dyDescent="0.2">
      <c r="A161" s="872" t="s">
        <v>2978</v>
      </c>
      <c r="B161" s="911" t="s">
        <v>31</v>
      </c>
      <c r="C161" s="21" t="s">
        <v>393</v>
      </c>
      <c r="D161" s="139"/>
      <c r="E161" s="139" t="s">
        <v>0</v>
      </c>
      <c r="F161" s="139" t="s">
        <v>0</v>
      </c>
      <c r="G161" s="139" t="s">
        <v>0</v>
      </c>
      <c r="H161" s="139"/>
      <c r="I161" s="139"/>
      <c r="J161" s="587">
        <f>SUM(K161:M161)</f>
        <v>136</v>
      </c>
      <c r="K161" s="588"/>
      <c r="L161" s="588">
        <v>136</v>
      </c>
      <c r="M161" s="588"/>
      <c r="N161" s="140" t="s">
        <v>475</v>
      </c>
      <c r="O161" s="140" t="s">
        <v>5</v>
      </c>
      <c r="P161" s="1"/>
    </row>
    <row r="162" spans="1:17" ht="38.25" x14ac:dyDescent="0.2">
      <c r="A162" s="872">
        <v>25</v>
      </c>
      <c r="B162" s="3" t="s">
        <v>3008</v>
      </c>
      <c r="C162" s="10" t="s">
        <v>1819</v>
      </c>
      <c r="D162" s="121">
        <v>3</v>
      </c>
      <c r="E162" s="121">
        <v>3</v>
      </c>
      <c r="F162" s="121">
        <v>6</v>
      </c>
      <c r="G162" s="121">
        <v>7.5</v>
      </c>
      <c r="H162" s="121">
        <v>7.5</v>
      </c>
      <c r="I162" s="121">
        <v>7.5</v>
      </c>
      <c r="J162" s="720">
        <f>SUM(J163:J165)</f>
        <v>371.3</v>
      </c>
      <c r="K162" s="720">
        <f>SUM(K163:K165)</f>
        <v>0</v>
      </c>
      <c r="L162" s="720">
        <f>SUM(L163:L165)</f>
        <v>371.3</v>
      </c>
      <c r="M162" s="720">
        <f>SUM(M163:M165)</f>
        <v>0</v>
      </c>
      <c r="N162" s="339" t="s">
        <v>1899</v>
      </c>
      <c r="O162" s="121"/>
      <c r="P162" s="1"/>
    </row>
    <row r="163" spans="1:17" ht="38.25" x14ac:dyDescent="0.2">
      <c r="A163" s="872" t="s">
        <v>2973</v>
      </c>
      <c r="B163" s="20" t="s">
        <v>2195</v>
      </c>
      <c r="C163" s="6" t="s">
        <v>32</v>
      </c>
      <c r="D163" s="140"/>
      <c r="E163" s="139" t="s">
        <v>0</v>
      </c>
      <c r="F163" s="139" t="s">
        <v>0</v>
      </c>
      <c r="G163" s="139" t="s">
        <v>0</v>
      </c>
      <c r="H163" s="139"/>
      <c r="I163" s="139"/>
      <c r="J163" s="587">
        <v>35</v>
      </c>
      <c r="K163" s="592"/>
      <c r="L163" s="592">
        <v>35</v>
      </c>
      <c r="M163" s="592"/>
      <c r="N163" s="140" t="s">
        <v>475</v>
      </c>
      <c r="O163" s="140" t="s">
        <v>5</v>
      </c>
      <c r="P163" s="1"/>
    </row>
    <row r="164" spans="1:17" ht="38.25" x14ac:dyDescent="0.2">
      <c r="A164" s="872" t="s">
        <v>2974</v>
      </c>
      <c r="B164" s="20" t="s">
        <v>2331</v>
      </c>
      <c r="C164" s="6" t="s">
        <v>32</v>
      </c>
      <c r="D164" s="140"/>
      <c r="E164" s="139" t="s">
        <v>0</v>
      </c>
      <c r="F164" s="139" t="s">
        <v>0</v>
      </c>
      <c r="G164" s="139" t="s">
        <v>0</v>
      </c>
      <c r="H164" s="139"/>
      <c r="I164" s="139"/>
      <c r="J164" s="587">
        <v>296.3</v>
      </c>
      <c r="K164" s="592"/>
      <c r="L164" s="592">
        <v>296.3</v>
      </c>
      <c r="M164" s="592"/>
      <c r="N164" s="140" t="s">
        <v>475</v>
      </c>
      <c r="O164" s="140" t="s">
        <v>6</v>
      </c>
      <c r="P164" s="1"/>
    </row>
    <row r="165" spans="1:17" ht="38.25" x14ac:dyDescent="0.2">
      <c r="A165" s="872" t="s">
        <v>2975</v>
      </c>
      <c r="B165" s="20" t="s">
        <v>2443</v>
      </c>
      <c r="C165" s="6" t="s">
        <v>1681</v>
      </c>
      <c r="D165" s="140"/>
      <c r="E165" s="139" t="s">
        <v>0</v>
      </c>
      <c r="F165" s="139" t="s">
        <v>0</v>
      </c>
      <c r="G165" s="139"/>
      <c r="H165" s="139"/>
      <c r="I165" s="139"/>
      <c r="J165" s="587">
        <v>40</v>
      </c>
      <c r="K165" s="592"/>
      <c r="L165" s="592">
        <v>40</v>
      </c>
      <c r="M165" s="592"/>
      <c r="N165" s="140" t="s">
        <v>475</v>
      </c>
      <c r="O165" s="140" t="s">
        <v>7</v>
      </c>
      <c r="P165" s="1"/>
    </row>
    <row r="166" spans="1:17" ht="51" x14ac:dyDescent="0.2">
      <c r="A166" s="872">
        <v>26</v>
      </c>
      <c r="B166" s="3" t="s">
        <v>3007</v>
      </c>
      <c r="C166" s="4" t="s">
        <v>1817</v>
      </c>
      <c r="D166" s="126">
        <v>0</v>
      </c>
      <c r="E166" s="126">
        <v>9</v>
      </c>
      <c r="F166" s="121">
        <v>79</v>
      </c>
      <c r="G166" s="121">
        <v>169</v>
      </c>
      <c r="H166" s="121">
        <v>249</v>
      </c>
      <c r="I166" s="121">
        <v>260</v>
      </c>
      <c r="J166" s="720">
        <f>SUM(J167:J170)</f>
        <v>47.900000000000006</v>
      </c>
      <c r="K166" s="720">
        <f>SUM(K167:K170)</f>
        <v>0</v>
      </c>
      <c r="L166" s="720">
        <f>SUM(L167:L170)</f>
        <v>47.900000000000006</v>
      </c>
      <c r="M166" s="720">
        <f>SUM(M167:M170)</f>
        <v>0</v>
      </c>
      <c r="N166" s="388" t="s">
        <v>1900</v>
      </c>
      <c r="O166" s="126"/>
      <c r="P166" s="1"/>
    </row>
    <row r="167" spans="1:17" ht="38.25" x14ac:dyDescent="0.2">
      <c r="A167" s="872" t="s">
        <v>2973</v>
      </c>
      <c r="B167" s="22" t="s">
        <v>2196</v>
      </c>
      <c r="C167" s="23" t="s">
        <v>32</v>
      </c>
      <c r="D167" s="140"/>
      <c r="E167" s="139" t="s">
        <v>0</v>
      </c>
      <c r="F167" s="139"/>
      <c r="G167" s="139"/>
      <c r="H167" s="139"/>
      <c r="I167" s="139"/>
      <c r="J167" s="587">
        <v>6</v>
      </c>
      <c r="K167" s="592"/>
      <c r="L167" s="592">
        <v>6</v>
      </c>
      <c r="M167" s="592"/>
      <c r="N167" s="140" t="s">
        <v>475</v>
      </c>
      <c r="O167" s="140" t="s">
        <v>8</v>
      </c>
      <c r="P167" s="1"/>
    </row>
    <row r="168" spans="1:17" ht="38.25" x14ac:dyDescent="0.2">
      <c r="A168" s="872" t="s">
        <v>2974</v>
      </c>
      <c r="B168" s="5" t="s">
        <v>2332</v>
      </c>
      <c r="C168" s="6" t="s">
        <v>33</v>
      </c>
      <c r="D168" s="139"/>
      <c r="E168" s="139" t="s">
        <v>0</v>
      </c>
      <c r="F168" s="139" t="s">
        <v>0</v>
      </c>
      <c r="G168" s="139" t="s">
        <v>0</v>
      </c>
      <c r="H168" s="139"/>
      <c r="I168" s="139"/>
      <c r="J168" s="587">
        <v>10</v>
      </c>
      <c r="K168" s="592"/>
      <c r="L168" s="592">
        <v>10</v>
      </c>
      <c r="M168" s="592"/>
      <c r="N168" s="140" t="s">
        <v>475</v>
      </c>
      <c r="O168" s="139" t="s">
        <v>9</v>
      </c>
      <c r="P168" s="1"/>
    </row>
    <row r="169" spans="1:17" ht="38.25" x14ac:dyDescent="0.2">
      <c r="A169" s="872" t="s">
        <v>2975</v>
      </c>
      <c r="B169" s="5" t="s">
        <v>2444</v>
      </c>
      <c r="C169" s="6" t="s">
        <v>32</v>
      </c>
      <c r="D169" s="139"/>
      <c r="E169" s="139" t="s">
        <v>0</v>
      </c>
      <c r="F169" s="139" t="s">
        <v>0</v>
      </c>
      <c r="G169" s="139" t="s">
        <v>0</v>
      </c>
      <c r="H169" s="139" t="s">
        <v>0</v>
      </c>
      <c r="I169" s="139" t="s">
        <v>0</v>
      </c>
      <c r="J169" s="587">
        <v>31.7</v>
      </c>
      <c r="K169" s="592"/>
      <c r="L169" s="592">
        <v>31.7</v>
      </c>
      <c r="M169" s="592"/>
      <c r="N169" s="140" t="s">
        <v>475</v>
      </c>
      <c r="O169" s="139" t="s">
        <v>9</v>
      </c>
      <c r="P169" s="1"/>
    </row>
    <row r="170" spans="1:17" ht="51" x14ac:dyDescent="0.2">
      <c r="A170" s="872" t="s">
        <v>2976</v>
      </c>
      <c r="B170" s="24" t="s">
        <v>2842</v>
      </c>
      <c r="C170" s="25" t="s">
        <v>46</v>
      </c>
      <c r="D170" s="141"/>
      <c r="E170" s="141" t="s">
        <v>83</v>
      </c>
      <c r="F170" s="141"/>
      <c r="G170" s="141"/>
      <c r="H170" s="141"/>
      <c r="I170" s="141"/>
      <c r="J170" s="587">
        <f>SUM(K170:M170)</f>
        <v>0.2</v>
      </c>
      <c r="K170" s="593"/>
      <c r="L170" s="593">
        <v>0.2</v>
      </c>
      <c r="M170" s="594"/>
      <c r="N170" s="142" t="s">
        <v>475</v>
      </c>
      <c r="O170" s="141" t="s">
        <v>394</v>
      </c>
      <c r="P170" s="1"/>
    </row>
    <row r="171" spans="1:17" ht="25.5" x14ac:dyDescent="0.2">
      <c r="A171" s="872">
        <v>27</v>
      </c>
      <c r="B171" s="8" t="s">
        <v>3006</v>
      </c>
      <c r="C171" s="253" t="s">
        <v>1818</v>
      </c>
      <c r="D171" s="254">
        <v>0.1</v>
      </c>
      <c r="E171" s="254">
        <v>0.2</v>
      </c>
      <c r="F171" s="254">
        <v>0.4</v>
      </c>
      <c r="G171" s="254">
        <v>0.6</v>
      </c>
      <c r="H171" s="254">
        <v>0.8</v>
      </c>
      <c r="I171" s="254">
        <v>1</v>
      </c>
      <c r="J171" s="720">
        <f>SUM(J172:J173)</f>
        <v>157</v>
      </c>
      <c r="K171" s="720">
        <f>SUM(K172:K173)</f>
        <v>22</v>
      </c>
      <c r="L171" s="720">
        <f>SUM(L172:L173)</f>
        <v>135</v>
      </c>
      <c r="M171" s="720">
        <f>SUM(M172:M173)</f>
        <v>0</v>
      </c>
      <c r="N171" s="255" t="s">
        <v>1899</v>
      </c>
      <c r="O171" s="254"/>
      <c r="P171" s="1"/>
    </row>
    <row r="172" spans="1:17" ht="38.25" x14ac:dyDescent="0.2">
      <c r="A172" s="872" t="s">
        <v>2973</v>
      </c>
      <c r="B172" s="20" t="s">
        <v>2197</v>
      </c>
      <c r="C172" s="6" t="s">
        <v>32</v>
      </c>
      <c r="D172" s="139"/>
      <c r="E172" s="139" t="s">
        <v>0</v>
      </c>
      <c r="F172" s="139" t="s">
        <v>0</v>
      </c>
      <c r="G172" s="139"/>
      <c r="H172" s="139"/>
      <c r="I172" s="139"/>
      <c r="J172" s="587">
        <v>22</v>
      </c>
      <c r="K172" s="592">
        <v>22</v>
      </c>
      <c r="L172" s="592"/>
      <c r="M172" s="592"/>
      <c r="N172" s="140" t="s">
        <v>475</v>
      </c>
      <c r="O172" s="139"/>
      <c r="P172" s="1"/>
    </row>
    <row r="173" spans="1:17" ht="38.25" x14ac:dyDescent="0.2">
      <c r="A173" s="872" t="s">
        <v>2974</v>
      </c>
      <c r="B173" s="20" t="s">
        <v>2333</v>
      </c>
      <c r="C173" s="6" t="s">
        <v>32</v>
      </c>
      <c r="D173" s="139"/>
      <c r="E173" s="139" t="s">
        <v>0</v>
      </c>
      <c r="F173" s="139" t="s">
        <v>0</v>
      </c>
      <c r="G173" s="139" t="s">
        <v>0</v>
      </c>
      <c r="H173" s="139"/>
      <c r="I173" s="139"/>
      <c r="J173" s="587">
        <v>135</v>
      </c>
      <c r="K173" s="592"/>
      <c r="L173" s="592">
        <v>135</v>
      </c>
      <c r="M173" s="592"/>
      <c r="N173" s="140" t="s">
        <v>475</v>
      </c>
      <c r="O173" s="140" t="s">
        <v>10</v>
      </c>
      <c r="P173" s="1"/>
    </row>
    <row r="174" spans="1:17" s="252" customFormat="1" ht="38.25" x14ac:dyDescent="0.2">
      <c r="A174" s="872">
        <v>28</v>
      </c>
      <c r="B174" s="331" t="s">
        <v>3005</v>
      </c>
      <c r="C174" s="332" t="s">
        <v>1815</v>
      </c>
      <c r="D174" s="333">
        <v>304</v>
      </c>
      <c r="E174" s="333">
        <v>815</v>
      </c>
      <c r="F174" s="333">
        <v>453</v>
      </c>
      <c r="G174" s="333">
        <v>401</v>
      </c>
      <c r="H174" s="333">
        <v>335</v>
      </c>
      <c r="I174" s="333">
        <v>223</v>
      </c>
      <c r="J174" s="596">
        <f>J175</f>
        <v>134.02000000000001</v>
      </c>
      <c r="K174" s="596">
        <f>K175</f>
        <v>0.02</v>
      </c>
      <c r="L174" s="596">
        <f>L175</f>
        <v>134</v>
      </c>
      <c r="M174" s="596">
        <f>M175</f>
        <v>0</v>
      </c>
      <c r="N174" s="199" t="s">
        <v>475</v>
      </c>
      <c r="O174" s="120" t="s">
        <v>9</v>
      </c>
      <c r="P174" s="1"/>
      <c r="Q174" s="1"/>
    </row>
    <row r="175" spans="1:17" s="252" customFormat="1" ht="38.25" x14ac:dyDescent="0.2">
      <c r="A175" s="990">
        <v>29</v>
      </c>
      <c r="B175" s="934" t="s">
        <v>3004</v>
      </c>
      <c r="C175" s="4" t="s">
        <v>1816</v>
      </c>
      <c r="D175" s="121">
        <v>4</v>
      </c>
      <c r="E175" s="121">
        <v>9</v>
      </c>
      <c r="F175" s="121">
        <v>12</v>
      </c>
      <c r="G175" s="121">
        <v>15</v>
      </c>
      <c r="H175" s="121">
        <v>18</v>
      </c>
      <c r="I175" s="121">
        <v>22</v>
      </c>
      <c r="J175" s="1013">
        <f>SUM(J177:J178)</f>
        <v>134.02000000000001</v>
      </c>
      <c r="K175" s="1013">
        <f>SUM(K177:K178)</f>
        <v>0.02</v>
      </c>
      <c r="L175" s="1013">
        <f>SUM(L177:L178)</f>
        <v>134</v>
      </c>
      <c r="M175" s="1013">
        <f>SUM(M177:M178)</f>
        <v>0</v>
      </c>
      <c r="N175" s="1015" t="s">
        <v>475</v>
      </c>
      <c r="O175" s="1275" t="s">
        <v>9</v>
      </c>
      <c r="P175" s="1"/>
      <c r="Q175" s="1"/>
    </row>
    <row r="176" spans="1:17" s="252" customFormat="1" ht="51" x14ac:dyDescent="0.2">
      <c r="A176" s="991"/>
      <c r="B176" s="936"/>
      <c r="C176" s="4" t="s">
        <v>1934</v>
      </c>
      <c r="D176" s="126">
        <v>0</v>
      </c>
      <c r="E176" s="121">
        <v>319</v>
      </c>
      <c r="F176" s="121">
        <v>338</v>
      </c>
      <c r="G176" s="121">
        <v>331</v>
      </c>
      <c r="H176" s="121">
        <v>288</v>
      </c>
      <c r="I176" s="121">
        <v>248</v>
      </c>
      <c r="J176" s="1014"/>
      <c r="K176" s="1014"/>
      <c r="L176" s="1014"/>
      <c r="M176" s="1014"/>
      <c r="N176" s="1016"/>
      <c r="O176" s="1277"/>
      <c r="P176" s="1"/>
      <c r="Q176" s="1"/>
    </row>
    <row r="177" spans="1:17" ht="38.25" x14ac:dyDescent="0.2">
      <c r="A177" s="872" t="s">
        <v>2973</v>
      </c>
      <c r="B177" s="7" t="s">
        <v>2215</v>
      </c>
      <c r="C177" s="21" t="s">
        <v>395</v>
      </c>
      <c r="D177" s="139"/>
      <c r="E177" s="139" t="s">
        <v>0</v>
      </c>
      <c r="F177" s="139" t="s">
        <v>0</v>
      </c>
      <c r="G177" s="139" t="s">
        <v>0</v>
      </c>
      <c r="H177" s="139" t="s">
        <v>0</v>
      </c>
      <c r="I177" s="139" t="s">
        <v>0</v>
      </c>
      <c r="J177" s="587">
        <v>134</v>
      </c>
      <c r="K177" s="592"/>
      <c r="L177" s="592">
        <v>134</v>
      </c>
      <c r="M177" s="592"/>
      <c r="N177" s="140" t="s">
        <v>475</v>
      </c>
      <c r="O177" s="139" t="s">
        <v>9</v>
      </c>
      <c r="P177" s="1"/>
    </row>
    <row r="178" spans="1:17" ht="38.25" x14ac:dyDescent="0.2">
      <c r="A178" s="872" t="s">
        <v>2974</v>
      </c>
      <c r="B178" s="20" t="s">
        <v>2334</v>
      </c>
      <c r="C178" s="21" t="s">
        <v>34</v>
      </c>
      <c r="D178" s="139"/>
      <c r="E178" s="139" t="s">
        <v>0</v>
      </c>
      <c r="F178" s="139" t="s">
        <v>0</v>
      </c>
      <c r="G178" s="139" t="s">
        <v>0</v>
      </c>
      <c r="H178" s="139"/>
      <c r="I178" s="139"/>
      <c r="J178" s="597">
        <v>0.02</v>
      </c>
      <c r="K178" s="597">
        <v>0.02</v>
      </c>
      <c r="L178" s="592"/>
      <c r="M178" s="592"/>
      <c r="N178" s="140" t="s">
        <v>476</v>
      </c>
      <c r="O178" s="139"/>
      <c r="P178" s="1"/>
    </row>
    <row r="179" spans="1:17" x14ac:dyDescent="0.2">
      <c r="A179" s="1035" t="s">
        <v>1824</v>
      </c>
      <c r="B179" s="1035"/>
      <c r="C179" s="1035"/>
      <c r="D179" s="1035"/>
      <c r="E179" s="1035"/>
      <c r="F179" s="1035"/>
      <c r="G179" s="1035"/>
      <c r="H179" s="1035"/>
      <c r="I179" s="1036"/>
      <c r="J179" s="598">
        <f>J148</f>
        <v>3229.0200000000004</v>
      </c>
      <c r="K179" s="598">
        <f>K148</f>
        <v>1837.02</v>
      </c>
      <c r="L179" s="598">
        <f>L148</f>
        <v>1392</v>
      </c>
      <c r="M179" s="598">
        <f>M148</f>
        <v>0</v>
      </c>
      <c r="N179" s="278"/>
      <c r="O179" s="278"/>
      <c r="P179" s="1"/>
    </row>
    <row r="180" spans="1:17" x14ac:dyDescent="0.2">
      <c r="A180" s="1037" t="s">
        <v>363</v>
      </c>
      <c r="B180" s="1037"/>
      <c r="C180" s="1037"/>
      <c r="D180" s="1037"/>
      <c r="E180" s="1037"/>
      <c r="F180" s="1037"/>
      <c r="G180" s="1037"/>
      <c r="H180" s="1037"/>
      <c r="I180" s="1038"/>
      <c r="J180" s="580">
        <f>SUM(K180:M180)</f>
        <v>99.999999999999986</v>
      </c>
      <c r="K180" s="739">
        <f>K179/$J179*100</f>
        <v>56.890945240351556</v>
      </c>
      <c r="L180" s="739">
        <f>L179/$J179*100</f>
        <v>43.10905475964843</v>
      </c>
      <c r="M180" s="739">
        <f>M179/$J179*100</f>
        <v>0</v>
      </c>
      <c r="N180" s="278"/>
      <c r="O180" s="257"/>
      <c r="P180" s="1"/>
    </row>
    <row r="181" spans="1:17" ht="16.5" thickBot="1" x14ac:dyDescent="0.25">
      <c r="A181" s="1041" t="s">
        <v>2951</v>
      </c>
      <c r="B181" s="1041"/>
      <c r="C181" s="1041"/>
      <c r="D181" s="1041"/>
      <c r="E181" s="1041"/>
      <c r="F181" s="1041"/>
      <c r="G181" s="1041"/>
      <c r="H181" s="1041"/>
      <c r="I181" s="1041"/>
      <c r="J181" s="1041"/>
      <c r="K181" s="1041"/>
      <c r="L181" s="1041"/>
      <c r="M181" s="1041"/>
      <c r="N181" s="1041"/>
      <c r="O181" s="1042"/>
      <c r="P181" s="1"/>
    </row>
    <row r="182" spans="1:17" s="252" customFormat="1" ht="38.25" x14ac:dyDescent="0.2">
      <c r="A182" s="1156">
        <v>30</v>
      </c>
      <c r="B182" s="1255" t="s">
        <v>3011</v>
      </c>
      <c r="C182" s="26" t="s">
        <v>1935</v>
      </c>
      <c r="D182" s="119">
        <v>7537.6</v>
      </c>
      <c r="E182" s="119">
        <v>8434.6</v>
      </c>
      <c r="F182" s="119">
        <v>8905.2999999999993</v>
      </c>
      <c r="G182" s="119">
        <v>9430.2000000000007</v>
      </c>
      <c r="H182" s="119">
        <v>9930.2999999999993</v>
      </c>
      <c r="I182" s="119">
        <v>10440.1</v>
      </c>
      <c r="J182" s="1023">
        <f>J190</f>
        <v>2574.7470000000003</v>
      </c>
      <c r="K182" s="1023">
        <f>K190</f>
        <v>1628.547</v>
      </c>
      <c r="L182" s="1023">
        <f>L190</f>
        <v>885</v>
      </c>
      <c r="M182" s="1023">
        <f>M190</f>
        <v>61.2</v>
      </c>
      <c r="N182" s="1020" t="s">
        <v>1505</v>
      </c>
      <c r="O182" s="119"/>
      <c r="P182" s="1"/>
      <c r="Q182" s="1"/>
    </row>
    <row r="183" spans="1:17" s="252" customFormat="1" x14ac:dyDescent="0.2">
      <c r="A183" s="1053"/>
      <c r="B183" s="1162"/>
      <c r="C183" s="27" t="s">
        <v>1130</v>
      </c>
      <c r="D183" s="119">
        <v>7303.4</v>
      </c>
      <c r="E183" s="119">
        <v>8177.5</v>
      </c>
      <c r="F183" s="119">
        <v>8633.7999999999993</v>
      </c>
      <c r="G183" s="119">
        <v>9147.2999999999993</v>
      </c>
      <c r="H183" s="119">
        <v>9632.4</v>
      </c>
      <c r="I183" s="119">
        <v>10126.799999999999</v>
      </c>
      <c r="J183" s="1024"/>
      <c r="K183" s="1024"/>
      <c r="L183" s="1024"/>
      <c r="M183" s="1024"/>
      <c r="N183" s="1021"/>
      <c r="O183" s="119"/>
      <c r="P183" s="1"/>
      <c r="Q183" s="1"/>
    </row>
    <row r="184" spans="1:17" s="252" customFormat="1" x14ac:dyDescent="0.2">
      <c r="A184" s="1053"/>
      <c r="B184" s="1162"/>
      <c r="C184" s="27" t="s">
        <v>1131</v>
      </c>
      <c r="D184" s="424">
        <v>231.7</v>
      </c>
      <c r="E184" s="424">
        <v>242</v>
      </c>
      <c r="F184" s="424">
        <v>249</v>
      </c>
      <c r="G184" s="424">
        <v>256</v>
      </c>
      <c r="H184" s="424">
        <v>263</v>
      </c>
      <c r="I184" s="424">
        <v>270.2</v>
      </c>
      <c r="J184" s="1024"/>
      <c r="K184" s="1024"/>
      <c r="L184" s="1024"/>
      <c r="M184" s="1024"/>
      <c r="N184" s="1021"/>
      <c r="O184" s="119"/>
      <c r="P184" s="1"/>
      <c r="Q184" s="1"/>
    </row>
    <row r="185" spans="1:17" s="252" customFormat="1" x14ac:dyDescent="0.2">
      <c r="A185" s="1053"/>
      <c r="B185" s="1162"/>
      <c r="C185" s="27" t="s">
        <v>1132</v>
      </c>
      <c r="D185" s="119">
        <v>3.9</v>
      </c>
      <c r="E185" s="119">
        <v>4.2</v>
      </c>
      <c r="F185" s="119">
        <v>4.5</v>
      </c>
      <c r="G185" s="119">
        <v>4.7</v>
      </c>
      <c r="H185" s="119">
        <v>4.9000000000000004</v>
      </c>
      <c r="I185" s="119">
        <v>5.2</v>
      </c>
      <c r="J185" s="1024"/>
      <c r="K185" s="1024"/>
      <c r="L185" s="1024"/>
      <c r="M185" s="1024"/>
      <c r="N185" s="1021"/>
      <c r="O185" s="119"/>
      <c r="P185" s="1"/>
      <c r="Q185" s="1"/>
    </row>
    <row r="186" spans="1:17" s="252" customFormat="1" ht="25.5" x14ac:dyDescent="0.2">
      <c r="A186" s="1053"/>
      <c r="B186" s="1162"/>
      <c r="C186" s="27" t="s">
        <v>1133</v>
      </c>
      <c r="D186" s="116">
        <v>6500.7</v>
      </c>
      <c r="E186" s="116">
        <v>6618.7</v>
      </c>
      <c r="F186" s="116">
        <v>7169.2</v>
      </c>
      <c r="G186" s="116">
        <v>7600.6</v>
      </c>
      <c r="H186" s="116">
        <v>8102</v>
      </c>
      <c r="I186" s="116">
        <v>8615.1</v>
      </c>
      <c r="J186" s="1024"/>
      <c r="K186" s="1024"/>
      <c r="L186" s="1024"/>
      <c r="M186" s="1024"/>
      <c r="N186" s="1021"/>
      <c r="O186" s="116"/>
      <c r="P186" s="1"/>
      <c r="Q186" s="1"/>
    </row>
    <row r="187" spans="1:17" s="252" customFormat="1" x14ac:dyDescent="0.2">
      <c r="A187" s="1053"/>
      <c r="B187" s="1162"/>
      <c r="C187" s="27" t="s">
        <v>1130</v>
      </c>
      <c r="D187" s="198">
        <v>6487.9</v>
      </c>
      <c r="E187" s="198">
        <v>6605.4</v>
      </c>
      <c r="F187" s="198">
        <v>7154.8</v>
      </c>
      <c r="G187" s="198">
        <v>7585.3</v>
      </c>
      <c r="H187" s="198">
        <v>8085.7</v>
      </c>
      <c r="I187" s="198">
        <v>8597.7999999999993</v>
      </c>
      <c r="J187" s="1024"/>
      <c r="K187" s="1024"/>
      <c r="L187" s="1024"/>
      <c r="M187" s="1024"/>
      <c r="N187" s="1021"/>
      <c r="O187" s="116"/>
      <c r="P187" s="1"/>
      <c r="Q187" s="1"/>
    </row>
    <row r="188" spans="1:17" s="252" customFormat="1" x14ac:dyDescent="0.2">
      <c r="A188" s="1053"/>
      <c r="B188" s="1162"/>
      <c r="C188" s="27" t="s">
        <v>1131</v>
      </c>
      <c r="D188" s="198">
        <v>5.5</v>
      </c>
      <c r="E188" s="198">
        <v>5.3</v>
      </c>
      <c r="F188" s="198">
        <v>5.7</v>
      </c>
      <c r="G188" s="198">
        <v>6</v>
      </c>
      <c r="H188" s="198">
        <v>6.5</v>
      </c>
      <c r="I188" s="198">
        <v>6.9</v>
      </c>
      <c r="J188" s="1024"/>
      <c r="K188" s="1024"/>
      <c r="L188" s="1024"/>
      <c r="M188" s="1024"/>
      <c r="N188" s="1021"/>
      <c r="O188" s="116"/>
      <c r="P188" s="1"/>
      <c r="Q188" s="1"/>
    </row>
    <row r="189" spans="1:17" s="252" customFormat="1" x14ac:dyDescent="0.2">
      <c r="A189" s="1054"/>
      <c r="B189" s="1163"/>
      <c r="C189" s="27" t="s">
        <v>1132</v>
      </c>
      <c r="D189" s="198">
        <v>7.3</v>
      </c>
      <c r="E189" s="198">
        <v>7.3</v>
      </c>
      <c r="F189" s="198">
        <v>7.8</v>
      </c>
      <c r="G189" s="198">
        <v>8.3000000000000007</v>
      </c>
      <c r="H189" s="198">
        <v>8.9</v>
      </c>
      <c r="I189" s="198">
        <v>9.4</v>
      </c>
      <c r="J189" s="1025"/>
      <c r="K189" s="1025"/>
      <c r="L189" s="1025"/>
      <c r="M189" s="1025"/>
      <c r="N189" s="1022"/>
      <c r="O189" s="116"/>
      <c r="P189" s="1"/>
      <c r="Q189" s="1"/>
    </row>
    <row r="190" spans="1:17" s="252" customFormat="1" ht="38.25" x14ac:dyDescent="0.2">
      <c r="A190" s="1052">
        <v>31</v>
      </c>
      <c r="B190" s="1100" t="s">
        <v>3012</v>
      </c>
      <c r="C190" s="28" t="s">
        <v>1134</v>
      </c>
      <c r="D190" s="143">
        <v>80101.600000000006</v>
      </c>
      <c r="E190" s="143">
        <v>84301.4</v>
      </c>
      <c r="F190" s="143">
        <v>890001.8</v>
      </c>
      <c r="G190" s="143">
        <v>94302.2</v>
      </c>
      <c r="H190" s="143">
        <v>99305.3</v>
      </c>
      <c r="I190" s="143">
        <v>104402.1</v>
      </c>
      <c r="J190" s="1065">
        <f>J198+J220+J225+J253+J261</f>
        <v>2574.7470000000003</v>
      </c>
      <c r="K190" s="1065">
        <f>K198+K220+K225+K253+K261</f>
        <v>1628.547</v>
      </c>
      <c r="L190" s="1065">
        <f>L198+L220+L225+L253+L261</f>
        <v>885</v>
      </c>
      <c r="M190" s="1065">
        <f>M198+M220+M225+M253+M261</f>
        <v>61.2</v>
      </c>
      <c r="N190" s="961" t="s">
        <v>1505</v>
      </c>
      <c r="O190" s="143" t="s">
        <v>12</v>
      </c>
      <c r="P190" s="1"/>
      <c r="Q190" s="1"/>
    </row>
    <row r="191" spans="1:17" s="252" customFormat="1" x14ac:dyDescent="0.2">
      <c r="A191" s="1053"/>
      <c r="B191" s="1091"/>
      <c r="C191" s="2" t="s">
        <v>1130</v>
      </c>
      <c r="D191" s="143">
        <v>74309.7</v>
      </c>
      <c r="E191" s="143">
        <v>78300</v>
      </c>
      <c r="F191" s="143">
        <v>82500</v>
      </c>
      <c r="G191" s="143">
        <v>87300</v>
      </c>
      <c r="H191" s="143">
        <v>92450.7</v>
      </c>
      <c r="I191" s="143">
        <v>97905</v>
      </c>
      <c r="J191" s="1066"/>
      <c r="K191" s="1066"/>
      <c r="L191" s="1066"/>
      <c r="M191" s="1066"/>
      <c r="N191" s="962"/>
      <c r="O191" s="143"/>
      <c r="P191" s="1"/>
      <c r="Q191" s="1"/>
    </row>
    <row r="192" spans="1:17" s="252" customFormat="1" x14ac:dyDescent="0.2">
      <c r="A192" s="1053"/>
      <c r="B192" s="1091"/>
      <c r="C192" s="2" t="s">
        <v>1131</v>
      </c>
      <c r="D192" s="423">
        <v>5798.9</v>
      </c>
      <c r="E192" s="423">
        <v>5825.3</v>
      </c>
      <c r="F192" s="434">
        <v>6000</v>
      </c>
      <c r="G192" s="423">
        <v>6180</v>
      </c>
      <c r="H192" s="423">
        <v>6272.7</v>
      </c>
      <c r="I192" s="423">
        <v>6452.7</v>
      </c>
      <c r="J192" s="1066"/>
      <c r="K192" s="1066"/>
      <c r="L192" s="1066"/>
      <c r="M192" s="1066"/>
      <c r="N192" s="962"/>
      <c r="O192" s="143"/>
      <c r="P192" s="1"/>
      <c r="Q192" s="1"/>
    </row>
    <row r="193" spans="1:17" s="252" customFormat="1" x14ac:dyDescent="0.2">
      <c r="A193" s="1053"/>
      <c r="B193" s="1091"/>
      <c r="C193" s="2" t="s">
        <v>1132</v>
      </c>
      <c r="D193" s="143">
        <v>1.1000000000000001</v>
      </c>
      <c r="E193" s="143">
        <v>1.4</v>
      </c>
      <c r="F193" s="143">
        <v>1.8</v>
      </c>
      <c r="G193" s="143">
        <v>2.2000000000000002</v>
      </c>
      <c r="H193" s="143">
        <v>2.3290000000000002</v>
      </c>
      <c r="I193" s="143">
        <v>2.4660000000000002</v>
      </c>
      <c r="J193" s="1066"/>
      <c r="K193" s="1066"/>
      <c r="L193" s="1066"/>
      <c r="M193" s="1066"/>
      <c r="N193" s="962"/>
      <c r="O193" s="143"/>
      <c r="P193" s="1"/>
      <c r="Q193" s="1"/>
    </row>
    <row r="194" spans="1:17" s="252" customFormat="1" ht="25.5" x14ac:dyDescent="0.2">
      <c r="A194" s="1053"/>
      <c r="B194" s="1091"/>
      <c r="C194" s="2" t="s">
        <v>1135</v>
      </c>
      <c r="D194" s="120">
        <v>671469.3</v>
      </c>
      <c r="E194" s="120">
        <v>661830.69999999995</v>
      </c>
      <c r="F194" s="120">
        <v>716984.2</v>
      </c>
      <c r="G194" s="120">
        <v>760022.6</v>
      </c>
      <c r="H194" s="120">
        <v>810235</v>
      </c>
      <c r="I194" s="120">
        <v>861562.1</v>
      </c>
      <c r="J194" s="1066"/>
      <c r="K194" s="1066"/>
      <c r="L194" s="1066"/>
      <c r="M194" s="1066"/>
      <c r="N194" s="962"/>
      <c r="O194" s="120"/>
      <c r="P194" s="1"/>
      <c r="Q194" s="1"/>
    </row>
    <row r="195" spans="1:17" s="252" customFormat="1" x14ac:dyDescent="0.2">
      <c r="A195" s="1053"/>
      <c r="B195" s="1091"/>
      <c r="C195" s="2" t="s">
        <v>1130</v>
      </c>
      <c r="D195" s="199">
        <v>648788.30000000005</v>
      </c>
      <c r="E195" s="199">
        <v>636700</v>
      </c>
      <c r="F195" s="199">
        <v>690088</v>
      </c>
      <c r="G195" s="199">
        <v>731063</v>
      </c>
      <c r="H195" s="199">
        <v>785892.7</v>
      </c>
      <c r="I195" s="199">
        <v>844834.7</v>
      </c>
      <c r="J195" s="1066"/>
      <c r="K195" s="1066"/>
      <c r="L195" s="1066"/>
      <c r="M195" s="1066"/>
      <c r="N195" s="962"/>
      <c r="O195" s="120"/>
      <c r="P195" s="1"/>
      <c r="Q195" s="1"/>
    </row>
    <row r="196" spans="1:17" s="252" customFormat="1" x14ac:dyDescent="0.2">
      <c r="A196" s="1053"/>
      <c r="B196" s="1091"/>
      <c r="C196" s="2" t="s">
        <v>1131</v>
      </c>
      <c r="D196" s="199">
        <v>547.70000000000005</v>
      </c>
      <c r="E196" s="199">
        <v>426</v>
      </c>
      <c r="F196" s="199">
        <v>502</v>
      </c>
      <c r="G196" s="199">
        <v>508</v>
      </c>
      <c r="H196" s="199">
        <v>546.1</v>
      </c>
      <c r="I196" s="199">
        <v>581.70000000000005</v>
      </c>
      <c r="J196" s="1066"/>
      <c r="K196" s="1066"/>
      <c r="L196" s="1066"/>
      <c r="M196" s="1066"/>
      <c r="N196" s="962"/>
      <c r="O196" s="120"/>
      <c r="P196" s="1"/>
      <c r="Q196" s="1"/>
    </row>
    <row r="197" spans="1:17" s="252" customFormat="1" x14ac:dyDescent="0.2">
      <c r="A197" s="1054"/>
      <c r="B197" s="1092"/>
      <c r="C197" s="2" t="s">
        <v>1132</v>
      </c>
      <c r="D197" s="199">
        <v>730.6</v>
      </c>
      <c r="E197" s="199">
        <v>887.9</v>
      </c>
      <c r="F197" s="199">
        <v>910.3</v>
      </c>
      <c r="G197" s="199">
        <v>929</v>
      </c>
      <c r="H197" s="199">
        <v>998.6</v>
      </c>
      <c r="I197" s="199">
        <v>1073.5</v>
      </c>
      <c r="J197" s="1067"/>
      <c r="K197" s="1067"/>
      <c r="L197" s="1067"/>
      <c r="M197" s="1067"/>
      <c r="N197" s="963"/>
      <c r="O197" s="120"/>
      <c r="P197" s="1"/>
      <c r="Q197" s="1"/>
    </row>
    <row r="198" spans="1:17" s="252" customFormat="1" ht="25.5" x14ac:dyDescent="0.2">
      <c r="A198" s="939">
        <v>32</v>
      </c>
      <c r="B198" s="1062" t="s">
        <v>3013</v>
      </c>
      <c r="C198" s="4" t="s">
        <v>1814</v>
      </c>
      <c r="D198" s="128">
        <v>20</v>
      </c>
      <c r="E198" s="128">
        <v>20</v>
      </c>
      <c r="F198" s="128">
        <v>20</v>
      </c>
      <c r="G198" s="128">
        <v>20</v>
      </c>
      <c r="H198" s="128">
        <v>20</v>
      </c>
      <c r="I198" s="128">
        <v>20</v>
      </c>
      <c r="J198" s="1093">
        <f>SUM(J202:J219)</f>
        <v>863.7</v>
      </c>
      <c r="K198" s="1093">
        <f>SUM(K202:K219)</f>
        <v>468.7</v>
      </c>
      <c r="L198" s="1093">
        <f>SUM(L202:L219)</f>
        <v>389.5</v>
      </c>
      <c r="M198" s="1093">
        <f>SUM(M202:M219)</f>
        <v>5.5</v>
      </c>
      <c r="N198" s="996" t="s">
        <v>1505</v>
      </c>
      <c r="O198" s="128"/>
      <c r="P198" s="1"/>
      <c r="Q198" s="1"/>
    </row>
    <row r="199" spans="1:17" s="252" customFormat="1" x14ac:dyDescent="0.2">
      <c r="A199" s="940"/>
      <c r="B199" s="1063"/>
      <c r="C199" s="4" t="s">
        <v>1136</v>
      </c>
      <c r="D199" s="128">
        <v>730.3</v>
      </c>
      <c r="E199" s="128">
        <v>817.7</v>
      </c>
      <c r="F199" s="128">
        <v>863.4</v>
      </c>
      <c r="G199" s="128">
        <v>914.7</v>
      </c>
      <c r="H199" s="128">
        <v>963.2</v>
      </c>
      <c r="I199" s="128">
        <v>1012.6</v>
      </c>
      <c r="J199" s="1094"/>
      <c r="K199" s="1094"/>
      <c r="L199" s="1094"/>
      <c r="M199" s="1094"/>
      <c r="N199" s="1231"/>
      <c r="O199" s="128"/>
      <c r="P199" s="1"/>
      <c r="Q199" s="1"/>
    </row>
    <row r="200" spans="1:17" s="252" customFormat="1" x14ac:dyDescent="0.2">
      <c r="A200" s="940"/>
      <c r="B200" s="1063"/>
      <c r="C200" s="4" t="s">
        <v>1137</v>
      </c>
      <c r="D200" s="128">
        <v>116471.5</v>
      </c>
      <c r="E200" s="128">
        <v>120198.6</v>
      </c>
      <c r="F200" s="128">
        <v>124044.9</v>
      </c>
      <c r="G200" s="128">
        <v>128014.39999999999</v>
      </c>
      <c r="H200" s="128">
        <v>132110.79999999999</v>
      </c>
      <c r="I200" s="128">
        <v>136388.4</v>
      </c>
      <c r="J200" s="1094"/>
      <c r="K200" s="1094"/>
      <c r="L200" s="1094"/>
      <c r="M200" s="1094"/>
      <c r="N200" s="1231"/>
      <c r="O200" s="128"/>
      <c r="P200" s="1"/>
      <c r="Q200" s="1"/>
    </row>
    <row r="201" spans="1:17" s="252" customFormat="1" x14ac:dyDescent="0.2">
      <c r="A201" s="1129"/>
      <c r="B201" s="1064"/>
      <c r="C201" s="4" t="s">
        <v>1138</v>
      </c>
      <c r="D201" s="128">
        <v>14.6</v>
      </c>
      <c r="E201" s="128">
        <v>15.3</v>
      </c>
      <c r="F201" s="128">
        <v>16.100000000000001</v>
      </c>
      <c r="G201" s="128">
        <v>16.899999999999999</v>
      </c>
      <c r="H201" s="128">
        <v>17.7</v>
      </c>
      <c r="I201" s="128">
        <v>18.600000000000001</v>
      </c>
      <c r="J201" s="1095"/>
      <c r="K201" s="1095"/>
      <c r="L201" s="1095"/>
      <c r="M201" s="1095"/>
      <c r="N201" s="997"/>
      <c r="O201" s="128"/>
      <c r="P201" s="1"/>
      <c r="Q201" s="1"/>
    </row>
    <row r="202" spans="1:17" ht="38.25" x14ac:dyDescent="0.2">
      <c r="A202" s="870" t="s">
        <v>2973</v>
      </c>
      <c r="B202" s="29" t="s">
        <v>2198</v>
      </c>
      <c r="C202" s="21" t="s">
        <v>1139</v>
      </c>
      <c r="D202" s="144"/>
      <c r="E202" s="145" t="s">
        <v>0</v>
      </c>
      <c r="F202" s="145" t="s">
        <v>0</v>
      </c>
      <c r="G202" s="145" t="s">
        <v>0</v>
      </c>
      <c r="H202" s="144"/>
      <c r="I202" s="144"/>
      <c r="J202" s="600">
        <v>0.5</v>
      </c>
      <c r="K202" s="601">
        <v>0.5</v>
      </c>
      <c r="L202" s="601"/>
      <c r="M202" s="602"/>
      <c r="N202" s="146" t="s">
        <v>477</v>
      </c>
      <c r="O202" s="144"/>
      <c r="P202" s="1"/>
    </row>
    <row r="203" spans="1:17" ht="63.75" x14ac:dyDescent="0.2">
      <c r="A203" s="872" t="s">
        <v>2974</v>
      </c>
      <c r="B203" s="7" t="s">
        <v>3302</v>
      </c>
      <c r="C203" s="19" t="s">
        <v>1140</v>
      </c>
      <c r="D203" s="125"/>
      <c r="E203" s="138" t="s">
        <v>0</v>
      </c>
      <c r="F203" s="138" t="s">
        <v>0</v>
      </c>
      <c r="G203" s="138" t="s">
        <v>0</v>
      </c>
      <c r="H203" s="138" t="s">
        <v>0</v>
      </c>
      <c r="I203" s="138" t="s">
        <v>0</v>
      </c>
      <c r="J203" s="612">
        <v>47.5</v>
      </c>
      <c r="K203" s="612"/>
      <c r="L203" s="612">
        <v>47.5</v>
      </c>
      <c r="M203" s="602"/>
      <c r="N203" s="148" t="s">
        <v>477</v>
      </c>
      <c r="O203" s="147" t="s">
        <v>1141</v>
      </c>
      <c r="P203" s="1"/>
    </row>
    <row r="204" spans="1:17" x14ac:dyDescent="0.2">
      <c r="A204" s="870" t="s">
        <v>2975</v>
      </c>
      <c r="B204" s="32" t="s">
        <v>2572</v>
      </c>
      <c r="C204" s="33" t="s">
        <v>84</v>
      </c>
      <c r="D204" s="145"/>
      <c r="E204" s="145" t="s">
        <v>0</v>
      </c>
      <c r="F204" s="145" t="s">
        <v>0</v>
      </c>
      <c r="G204" s="145" t="s">
        <v>0</v>
      </c>
      <c r="H204" s="145"/>
      <c r="I204" s="145"/>
      <c r="J204" s="603">
        <v>15</v>
      </c>
      <c r="K204" s="604"/>
      <c r="L204" s="602">
        <v>15</v>
      </c>
      <c r="M204" s="602"/>
      <c r="N204" s="148" t="s">
        <v>477</v>
      </c>
      <c r="O204" s="145" t="s">
        <v>1142</v>
      </c>
      <c r="P204" s="1"/>
    </row>
    <row r="205" spans="1:17" ht="25.5" x14ac:dyDescent="0.2">
      <c r="A205" s="872" t="s">
        <v>2976</v>
      </c>
      <c r="B205" s="5" t="s">
        <v>2654</v>
      </c>
      <c r="C205" s="33" t="s">
        <v>1143</v>
      </c>
      <c r="D205" s="145"/>
      <c r="E205" s="145" t="s">
        <v>0</v>
      </c>
      <c r="F205" s="145" t="s">
        <v>0</v>
      </c>
      <c r="G205" s="145" t="s">
        <v>0</v>
      </c>
      <c r="H205" s="145"/>
      <c r="I205" s="145"/>
      <c r="J205" s="603">
        <v>5.5</v>
      </c>
      <c r="K205" s="604"/>
      <c r="L205" s="604"/>
      <c r="M205" s="605">
        <v>5.5</v>
      </c>
      <c r="N205" s="149" t="s">
        <v>477</v>
      </c>
      <c r="O205" s="145"/>
      <c r="P205" s="1"/>
    </row>
    <row r="206" spans="1:17" ht="38.25" x14ac:dyDescent="0.25">
      <c r="A206" s="870" t="s">
        <v>2977</v>
      </c>
      <c r="B206" s="5" t="s">
        <v>2800</v>
      </c>
      <c r="C206" s="437" t="s">
        <v>1978</v>
      </c>
      <c r="D206" s="436"/>
      <c r="E206" s="426" t="s">
        <v>0</v>
      </c>
      <c r="F206" s="426" t="s">
        <v>0</v>
      </c>
      <c r="G206" s="426" t="s">
        <v>0</v>
      </c>
      <c r="H206" s="426" t="s">
        <v>0</v>
      </c>
      <c r="I206" s="435"/>
      <c r="J206" s="612">
        <v>2.8</v>
      </c>
      <c r="K206" s="606"/>
      <c r="L206" s="612">
        <v>2.8</v>
      </c>
      <c r="M206" s="606"/>
      <c r="N206" s="425" t="s">
        <v>477</v>
      </c>
      <c r="O206" s="30" t="s">
        <v>1145</v>
      </c>
      <c r="P206" s="1"/>
    </row>
    <row r="207" spans="1:17" ht="25.5" x14ac:dyDescent="0.2">
      <c r="A207" s="872" t="s">
        <v>2978</v>
      </c>
      <c r="B207" s="20" t="s">
        <v>2786</v>
      </c>
      <c r="C207" s="33" t="s">
        <v>1937</v>
      </c>
      <c r="D207" s="145"/>
      <c r="E207" s="145" t="s">
        <v>0</v>
      </c>
      <c r="F207" s="145" t="s">
        <v>0</v>
      </c>
      <c r="G207" s="145" t="s">
        <v>0</v>
      </c>
      <c r="H207" s="145"/>
      <c r="I207" s="145"/>
      <c r="J207" s="612">
        <v>3.2</v>
      </c>
      <c r="K207" s="612">
        <v>3.2</v>
      </c>
      <c r="L207" s="612"/>
      <c r="M207" s="602"/>
      <c r="N207" s="148" t="s">
        <v>477</v>
      </c>
      <c r="O207" s="145"/>
      <c r="P207" s="1"/>
    </row>
    <row r="208" spans="1:17" ht="38.25" x14ac:dyDescent="0.2">
      <c r="A208" s="870" t="s">
        <v>2979</v>
      </c>
      <c r="B208" s="32" t="s">
        <v>2843</v>
      </c>
      <c r="C208" s="33" t="s">
        <v>1937</v>
      </c>
      <c r="D208" s="145"/>
      <c r="E208" s="145" t="s">
        <v>0</v>
      </c>
      <c r="F208" s="145" t="s">
        <v>0</v>
      </c>
      <c r="G208" s="145" t="s">
        <v>0</v>
      </c>
      <c r="H208" s="145" t="s">
        <v>0</v>
      </c>
      <c r="I208" s="145"/>
      <c r="J208" s="612">
        <v>6.3</v>
      </c>
      <c r="K208" s="612">
        <v>6.3</v>
      </c>
      <c r="L208" s="612"/>
      <c r="M208" s="602"/>
      <c r="N208" s="148" t="s">
        <v>477</v>
      </c>
      <c r="O208" s="145" t="s">
        <v>1142</v>
      </c>
      <c r="P208" s="1"/>
    </row>
    <row r="209" spans="1:17" ht="38.25" x14ac:dyDescent="0.2">
      <c r="A209" s="872" t="s">
        <v>2980</v>
      </c>
      <c r="B209" s="32" t="s">
        <v>2864</v>
      </c>
      <c r="C209" s="21" t="s">
        <v>1144</v>
      </c>
      <c r="D209" s="147"/>
      <c r="E209" s="145"/>
      <c r="F209" s="145" t="s">
        <v>0</v>
      </c>
      <c r="G209" s="145" t="s">
        <v>0</v>
      </c>
      <c r="H209" s="145" t="s">
        <v>0</v>
      </c>
      <c r="I209" s="145"/>
      <c r="J209" s="612">
        <v>226.5</v>
      </c>
      <c r="K209" s="612">
        <v>0.2</v>
      </c>
      <c r="L209" s="612">
        <v>226.3</v>
      </c>
      <c r="M209" s="602"/>
      <c r="N209" s="148" t="s">
        <v>477</v>
      </c>
      <c r="O209" s="147" t="s">
        <v>1145</v>
      </c>
      <c r="P209" s="1"/>
    </row>
    <row r="210" spans="1:17" ht="25.5" x14ac:dyDescent="0.2">
      <c r="A210" s="870" t="s">
        <v>2981</v>
      </c>
      <c r="B210" s="32" t="s">
        <v>2882</v>
      </c>
      <c r="C210" s="33" t="s">
        <v>1936</v>
      </c>
      <c r="D210" s="147"/>
      <c r="E210" s="145" t="s">
        <v>0</v>
      </c>
      <c r="F210" s="145" t="s">
        <v>0</v>
      </c>
      <c r="G210" s="145" t="s">
        <v>0</v>
      </c>
      <c r="H210" s="145"/>
      <c r="I210" s="145"/>
      <c r="J210" s="612">
        <v>30.5</v>
      </c>
      <c r="K210" s="612">
        <v>0.3</v>
      </c>
      <c r="L210" s="612">
        <v>30.2</v>
      </c>
      <c r="M210" s="602"/>
      <c r="N210" s="148" t="s">
        <v>477</v>
      </c>
      <c r="O210" s="147" t="s">
        <v>1146</v>
      </c>
      <c r="P210" s="1"/>
    </row>
    <row r="211" spans="1:17" x14ac:dyDescent="0.2">
      <c r="A211" s="872" t="s">
        <v>2982</v>
      </c>
      <c r="B211" s="20" t="s">
        <v>2894</v>
      </c>
      <c r="C211" s="33" t="s">
        <v>1147</v>
      </c>
      <c r="D211" s="147"/>
      <c r="E211" s="145"/>
      <c r="F211" s="145" t="s">
        <v>0</v>
      </c>
      <c r="G211" s="145" t="s">
        <v>0</v>
      </c>
      <c r="H211" s="145" t="s">
        <v>0</v>
      </c>
      <c r="I211" s="145"/>
      <c r="J211" s="607">
        <v>57.1</v>
      </c>
      <c r="K211" s="608">
        <v>57.1</v>
      </c>
      <c r="L211" s="608"/>
      <c r="M211" s="602"/>
      <c r="N211" s="148" t="s">
        <v>477</v>
      </c>
      <c r="O211" s="145"/>
      <c r="P211" s="1"/>
    </row>
    <row r="212" spans="1:17" ht="25.5" x14ac:dyDescent="0.2">
      <c r="A212" s="870" t="s">
        <v>2983</v>
      </c>
      <c r="B212" s="32" t="s">
        <v>2335</v>
      </c>
      <c r="C212" s="33" t="s">
        <v>1147</v>
      </c>
      <c r="D212" s="145"/>
      <c r="E212" s="145" t="s">
        <v>0</v>
      </c>
      <c r="F212" s="145" t="s">
        <v>0</v>
      </c>
      <c r="G212" s="145" t="s">
        <v>0</v>
      </c>
      <c r="H212" s="145" t="s">
        <v>0</v>
      </c>
      <c r="I212" s="145"/>
      <c r="J212" s="607">
        <v>39.799999999999997</v>
      </c>
      <c r="K212" s="608">
        <v>39.799999999999997</v>
      </c>
      <c r="L212" s="608"/>
      <c r="M212" s="602"/>
      <c r="N212" s="149" t="s">
        <v>1148</v>
      </c>
      <c r="O212" s="145"/>
      <c r="P212" s="1"/>
    </row>
    <row r="213" spans="1:17" ht="38.25" x14ac:dyDescent="0.2">
      <c r="A213" s="872" t="s">
        <v>2992</v>
      </c>
      <c r="B213" s="30" t="s">
        <v>2336</v>
      </c>
      <c r="C213" s="34" t="s">
        <v>1149</v>
      </c>
      <c r="D213" s="147"/>
      <c r="E213" s="145" t="s">
        <v>0</v>
      </c>
      <c r="F213" s="145" t="s">
        <v>0</v>
      </c>
      <c r="G213" s="145" t="s">
        <v>0</v>
      </c>
      <c r="H213" s="145" t="s">
        <v>0</v>
      </c>
      <c r="I213" s="145"/>
      <c r="J213" s="603">
        <v>21.5</v>
      </c>
      <c r="K213" s="605">
        <v>21.5</v>
      </c>
      <c r="L213" s="605"/>
      <c r="M213" s="605"/>
      <c r="N213" s="147"/>
      <c r="O213" s="147"/>
      <c r="P213" s="1"/>
    </row>
    <row r="214" spans="1:17" ht="38.25" x14ac:dyDescent="0.2">
      <c r="A214" s="870" t="s">
        <v>2993</v>
      </c>
      <c r="B214" s="30" t="s">
        <v>3214</v>
      </c>
      <c r="C214" s="12" t="s">
        <v>1150</v>
      </c>
      <c r="D214" s="147"/>
      <c r="E214" s="145"/>
      <c r="F214" s="145" t="s">
        <v>0</v>
      </c>
      <c r="G214" s="145" t="s">
        <v>0</v>
      </c>
      <c r="H214" s="145" t="s">
        <v>0</v>
      </c>
      <c r="I214" s="145" t="s">
        <v>0</v>
      </c>
      <c r="J214" s="603">
        <v>67.7</v>
      </c>
      <c r="K214" s="605"/>
      <c r="L214" s="605">
        <v>67.7</v>
      </c>
      <c r="M214" s="605"/>
      <c r="N214" s="147" t="s">
        <v>479</v>
      </c>
      <c r="O214" s="147" t="s">
        <v>1141</v>
      </c>
      <c r="P214" s="1"/>
    </row>
    <row r="215" spans="1:17" ht="51" x14ac:dyDescent="0.2">
      <c r="A215" s="872" t="s">
        <v>3014</v>
      </c>
      <c r="B215" s="30" t="s">
        <v>2655</v>
      </c>
      <c r="C215" s="12" t="s">
        <v>1151</v>
      </c>
      <c r="D215" s="147"/>
      <c r="E215" s="145" t="s">
        <v>0</v>
      </c>
      <c r="F215" s="145" t="s">
        <v>0</v>
      </c>
      <c r="G215" s="145" t="s">
        <v>0</v>
      </c>
      <c r="H215" s="145" t="s">
        <v>0</v>
      </c>
      <c r="I215" s="145"/>
      <c r="J215" s="603">
        <v>89</v>
      </c>
      <c r="K215" s="605">
        <v>89</v>
      </c>
      <c r="L215" s="605"/>
      <c r="M215" s="605"/>
      <c r="N215" s="149" t="s">
        <v>478</v>
      </c>
      <c r="O215" s="147"/>
      <c r="P215" s="1"/>
    </row>
    <row r="216" spans="1:17" ht="51" x14ac:dyDescent="0.2">
      <c r="A216" s="870" t="s">
        <v>3015</v>
      </c>
      <c r="B216" s="30" t="s">
        <v>2674</v>
      </c>
      <c r="C216" s="33" t="s">
        <v>1152</v>
      </c>
      <c r="D216" s="147"/>
      <c r="E216" s="145" t="s">
        <v>12</v>
      </c>
      <c r="F216" s="145" t="s">
        <v>0</v>
      </c>
      <c r="G216" s="145" t="s">
        <v>0</v>
      </c>
      <c r="H216" s="145" t="s">
        <v>0</v>
      </c>
      <c r="I216" s="145" t="s">
        <v>0</v>
      </c>
      <c r="J216" s="603">
        <v>50</v>
      </c>
      <c r="K216" s="605">
        <v>50</v>
      </c>
      <c r="L216" s="605"/>
      <c r="M216" s="605"/>
      <c r="N216" s="149" t="s">
        <v>478</v>
      </c>
      <c r="O216" s="147"/>
      <c r="P216" s="1"/>
    </row>
    <row r="217" spans="1:17" ht="25.5" x14ac:dyDescent="0.2">
      <c r="A217" s="872" t="s">
        <v>3016</v>
      </c>
      <c r="B217" s="30" t="s">
        <v>2733</v>
      </c>
      <c r="C217" s="34" t="s">
        <v>1153</v>
      </c>
      <c r="D217" s="147"/>
      <c r="E217" s="145"/>
      <c r="F217" s="145" t="s">
        <v>0</v>
      </c>
      <c r="G217" s="145" t="s">
        <v>0</v>
      </c>
      <c r="H217" s="145" t="s">
        <v>0</v>
      </c>
      <c r="I217" s="145"/>
      <c r="J217" s="603">
        <v>47</v>
      </c>
      <c r="K217" s="605">
        <v>47</v>
      </c>
      <c r="L217" s="605"/>
      <c r="M217" s="605"/>
      <c r="N217" s="149" t="s">
        <v>478</v>
      </c>
      <c r="O217" s="147"/>
      <c r="P217" s="1"/>
    </row>
    <row r="218" spans="1:17" ht="38.25" x14ac:dyDescent="0.2">
      <c r="A218" s="870" t="s">
        <v>3017</v>
      </c>
      <c r="B218" s="20" t="s">
        <v>2844</v>
      </c>
      <c r="C218" s="33" t="s">
        <v>1154</v>
      </c>
      <c r="D218" s="147"/>
      <c r="E218" s="145" t="s">
        <v>0</v>
      </c>
      <c r="F218" s="145" t="s">
        <v>0</v>
      </c>
      <c r="G218" s="145" t="s">
        <v>0</v>
      </c>
      <c r="H218" s="145" t="s">
        <v>0</v>
      </c>
      <c r="I218" s="145" t="s">
        <v>0</v>
      </c>
      <c r="J218" s="603">
        <v>113.8</v>
      </c>
      <c r="K218" s="605">
        <v>113.8</v>
      </c>
      <c r="L218" s="605"/>
      <c r="M218" s="605"/>
      <c r="N218" s="149" t="s">
        <v>478</v>
      </c>
      <c r="O218" s="147"/>
      <c r="P218" s="1"/>
    </row>
    <row r="219" spans="1:17" s="252" customFormat="1" ht="25.5" x14ac:dyDescent="0.2">
      <c r="A219" s="872" t="s">
        <v>3018</v>
      </c>
      <c r="B219" s="20" t="s">
        <v>2865</v>
      </c>
      <c r="C219" s="33" t="s">
        <v>1155</v>
      </c>
      <c r="D219" s="147"/>
      <c r="E219" s="145"/>
      <c r="F219" s="145" t="s">
        <v>0</v>
      </c>
      <c r="G219" s="145" t="s">
        <v>0</v>
      </c>
      <c r="H219" s="145" t="s">
        <v>0</v>
      </c>
      <c r="I219" s="145"/>
      <c r="J219" s="603">
        <v>40</v>
      </c>
      <c r="K219" s="605">
        <v>40</v>
      </c>
      <c r="L219" s="605"/>
      <c r="M219" s="605"/>
      <c r="N219" s="149" t="s">
        <v>478</v>
      </c>
      <c r="O219" s="147"/>
      <c r="P219" s="1"/>
      <c r="Q219" s="1"/>
    </row>
    <row r="220" spans="1:17" s="252" customFormat="1" ht="25.5" x14ac:dyDescent="0.2">
      <c r="A220" s="939">
        <v>33</v>
      </c>
      <c r="B220" s="1062" t="s">
        <v>3019</v>
      </c>
      <c r="C220" s="4" t="s">
        <v>1156</v>
      </c>
      <c r="D220" s="268">
        <v>7303.4</v>
      </c>
      <c r="E220" s="128">
        <v>7712.3</v>
      </c>
      <c r="F220" s="128">
        <v>8144.2</v>
      </c>
      <c r="G220" s="128">
        <v>8600.2999999999993</v>
      </c>
      <c r="H220" s="128">
        <v>9081.9</v>
      </c>
      <c r="I220" s="128">
        <v>9590.5</v>
      </c>
      <c r="J220" s="1060">
        <f>SUM(J223:J224)</f>
        <v>3.5</v>
      </c>
      <c r="K220" s="1060">
        <f>SUM(K223:K224)</f>
        <v>2.4</v>
      </c>
      <c r="L220" s="1060">
        <f>SUM(L223:L224)</f>
        <v>0</v>
      </c>
      <c r="M220" s="1060">
        <f>SUM(M223:M224)</f>
        <v>1.1000000000000001</v>
      </c>
      <c r="N220" s="1136" t="s">
        <v>1157</v>
      </c>
      <c r="O220" s="268"/>
      <c r="P220" s="1"/>
      <c r="Q220" s="1"/>
    </row>
    <row r="221" spans="1:17" s="252" customFormat="1" ht="25.5" x14ac:dyDescent="0.2">
      <c r="A221" s="940"/>
      <c r="B221" s="1063"/>
      <c r="C221" s="4" t="s">
        <v>1158</v>
      </c>
      <c r="D221" s="268">
        <v>7228.9</v>
      </c>
      <c r="E221" s="128">
        <v>7467.4</v>
      </c>
      <c r="F221" s="128">
        <v>7713.8</v>
      </c>
      <c r="G221" s="128">
        <v>7968.4</v>
      </c>
      <c r="H221" s="128">
        <v>8231.2999999999993</v>
      </c>
      <c r="I221" s="128">
        <v>8503</v>
      </c>
      <c r="J221" s="1071"/>
      <c r="K221" s="1071"/>
      <c r="L221" s="1071"/>
      <c r="M221" s="1071"/>
      <c r="N221" s="1137"/>
      <c r="O221" s="268"/>
      <c r="P221" s="1"/>
      <c r="Q221" s="1"/>
    </row>
    <row r="222" spans="1:17" x14ac:dyDescent="0.2">
      <c r="A222" s="1129"/>
      <c r="B222" s="1064"/>
      <c r="C222" s="4" t="s">
        <v>1499</v>
      </c>
      <c r="D222" s="128">
        <v>74309.7</v>
      </c>
      <c r="E222" s="128">
        <v>78322.399999999994</v>
      </c>
      <c r="F222" s="128">
        <v>82551.8</v>
      </c>
      <c r="G222" s="128">
        <v>87009.600000000006</v>
      </c>
      <c r="H222" s="128">
        <v>91708.1</v>
      </c>
      <c r="I222" s="128">
        <v>96660.3</v>
      </c>
      <c r="J222" s="1061"/>
      <c r="K222" s="1061"/>
      <c r="L222" s="1061"/>
      <c r="M222" s="1061"/>
      <c r="N222" s="1138"/>
      <c r="O222" s="128"/>
      <c r="P222" s="1"/>
    </row>
    <row r="223" spans="1:17" ht="25.5" x14ac:dyDescent="0.2">
      <c r="A223" s="872" t="s">
        <v>2973</v>
      </c>
      <c r="B223" s="20" t="s">
        <v>2199</v>
      </c>
      <c r="C223" s="33" t="s">
        <v>1159</v>
      </c>
      <c r="D223" s="147"/>
      <c r="E223" s="145" t="s">
        <v>0</v>
      </c>
      <c r="F223" s="145" t="s">
        <v>0</v>
      </c>
      <c r="G223" s="145" t="s">
        <v>0</v>
      </c>
      <c r="H223" s="145" t="s">
        <v>0</v>
      </c>
      <c r="I223" s="145"/>
      <c r="J223" s="603">
        <v>2.4</v>
      </c>
      <c r="K223" s="605">
        <v>2.4</v>
      </c>
      <c r="L223" s="605"/>
      <c r="M223" s="605"/>
      <c r="N223" s="149" t="s">
        <v>1160</v>
      </c>
      <c r="O223" s="147"/>
      <c r="P223" s="1"/>
    </row>
    <row r="224" spans="1:17" s="252" customFormat="1" ht="25.5" x14ac:dyDescent="0.2">
      <c r="A224" s="872" t="s">
        <v>2974</v>
      </c>
      <c r="B224" s="20" t="s">
        <v>2337</v>
      </c>
      <c r="C224" s="33" t="s">
        <v>1508</v>
      </c>
      <c r="D224" s="147"/>
      <c r="E224" s="145" t="s">
        <v>0</v>
      </c>
      <c r="F224" s="145" t="s">
        <v>0</v>
      </c>
      <c r="G224" s="145" t="s">
        <v>0</v>
      </c>
      <c r="H224" s="145" t="s">
        <v>0</v>
      </c>
      <c r="I224" s="145"/>
      <c r="J224" s="609">
        <v>1.1000000000000001</v>
      </c>
      <c r="K224" s="610"/>
      <c r="L224" s="610"/>
      <c r="M224" s="602">
        <v>1.1000000000000001</v>
      </c>
      <c r="N224" s="149" t="s">
        <v>2078</v>
      </c>
      <c r="O224" s="147"/>
      <c r="P224" s="1"/>
      <c r="Q224" s="1"/>
    </row>
    <row r="225" spans="1:17" s="252" customFormat="1" ht="51" x14ac:dyDescent="0.2">
      <c r="A225" s="939">
        <v>34</v>
      </c>
      <c r="B225" s="1062" t="s">
        <v>3020</v>
      </c>
      <c r="C225" s="35" t="s">
        <v>1813</v>
      </c>
      <c r="D225" s="268">
        <v>128</v>
      </c>
      <c r="E225" s="128">
        <v>128</v>
      </c>
      <c r="F225" s="128">
        <v>128</v>
      </c>
      <c r="G225" s="128">
        <v>128</v>
      </c>
      <c r="H225" s="128">
        <v>128</v>
      </c>
      <c r="I225" s="128">
        <v>128</v>
      </c>
      <c r="J225" s="1060">
        <f>SUM(J227:J252)</f>
        <v>1183.6670000000001</v>
      </c>
      <c r="K225" s="1060">
        <f>SUM(K227:K252)</f>
        <v>634.76700000000005</v>
      </c>
      <c r="L225" s="1060">
        <f>SUM(L227:L252)</f>
        <v>494.3</v>
      </c>
      <c r="M225" s="1060">
        <f>SUM(M227:M252)</f>
        <v>54.6</v>
      </c>
      <c r="N225" s="1136" t="s">
        <v>477</v>
      </c>
      <c r="O225" s="268"/>
      <c r="P225" s="1"/>
      <c r="Q225" s="1"/>
    </row>
    <row r="226" spans="1:17" s="252" customFormat="1" ht="25.5" x14ac:dyDescent="0.2">
      <c r="A226" s="1129"/>
      <c r="B226" s="1064"/>
      <c r="C226" s="35" t="s">
        <v>1938</v>
      </c>
      <c r="D226" s="268">
        <v>34</v>
      </c>
      <c r="E226" s="128">
        <v>44</v>
      </c>
      <c r="F226" s="128">
        <v>54</v>
      </c>
      <c r="G226" s="128">
        <v>64</v>
      </c>
      <c r="H226" s="128">
        <v>74</v>
      </c>
      <c r="I226" s="128">
        <v>84</v>
      </c>
      <c r="J226" s="1061"/>
      <c r="K226" s="1060"/>
      <c r="L226" s="1060"/>
      <c r="M226" s="1061"/>
      <c r="N226" s="1138"/>
      <c r="O226" s="268"/>
      <c r="P226" s="1"/>
      <c r="Q226" s="1"/>
    </row>
    <row r="227" spans="1:17" ht="25.5" x14ac:dyDescent="0.2">
      <c r="A227" s="843" t="s">
        <v>2973</v>
      </c>
      <c r="B227" s="11" t="s">
        <v>2200</v>
      </c>
      <c r="C227" s="14" t="s">
        <v>1161</v>
      </c>
      <c r="D227" s="147"/>
      <c r="E227" s="145"/>
      <c r="F227" s="145" t="s">
        <v>0</v>
      </c>
      <c r="G227" s="145" t="s">
        <v>0</v>
      </c>
      <c r="H227" s="145" t="s">
        <v>0</v>
      </c>
      <c r="I227" s="145"/>
      <c r="J227" s="612">
        <v>2.5670000000000002</v>
      </c>
      <c r="K227" s="612">
        <v>2.5670000000000002</v>
      </c>
      <c r="L227" s="612"/>
      <c r="M227" s="605"/>
      <c r="N227" s="149" t="s">
        <v>478</v>
      </c>
      <c r="O227" s="147"/>
      <c r="P227" s="1"/>
    </row>
    <row r="228" spans="1:17" ht="38.25" x14ac:dyDescent="0.2">
      <c r="A228" s="843" t="s">
        <v>2974</v>
      </c>
      <c r="B228" s="36" t="s">
        <v>2469</v>
      </c>
      <c r="C228" s="14" t="s">
        <v>1162</v>
      </c>
      <c r="D228" s="147"/>
      <c r="E228" s="145"/>
      <c r="F228" s="145" t="s">
        <v>0</v>
      </c>
      <c r="G228" s="145" t="s">
        <v>0</v>
      </c>
      <c r="H228" s="145" t="s">
        <v>0</v>
      </c>
      <c r="I228" s="145"/>
      <c r="J228" s="612">
        <v>2.7</v>
      </c>
      <c r="K228" s="612">
        <v>2.7</v>
      </c>
      <c r="L228" s="602"/>
      <c r="M228" s="605"/>
      <c r="N228" s="149" t="s">
        <v>478</v>
      </c>
      <c r="O228" s="147"/>
      <c r="P228" s="1"/>
    </row>
    <row r="229" spans="1:17" ht="25.5" x14ac:dyDescent="0.2">
      <c r="A229" s="843" t="s">
        <v>2975</v>
      </c>
      <c r="B229" s="20" t="s">
        <v>2468</v>
      </c>
      <c r="C229" s="33" t="s">
        <v>1163</v>
      </c>
      <c r="D229" s="147"/>
      <c r="E229" s="145"/>
      <c r="F229" s="145" t="s">
        <v>0</v>
      </c>
      <c r="G229" s="145" t="s">
        <v>0</v>
      </c>
      <c r="H229" s="145" t="s">
        <v>0</v>
      </c>
      <c r="I229" s="145"/>
      <c r="J229" s="609">
        <v>54</v>
      </c>
      <c r="K229" s="609">
        <v>54</v>
      </c>
      <c r="L229" s="602"/>
      <c r="M229" s="605"/>
      <c r="N229" s="149" t="s">
        <v>478</v>
      </c>
      <c r="O229" s="147"/>
      <c r="P229" s="1"/>
    </row>
    <row r="230" spans="1:17" ht="38.25" x14ac:dyDescent="0.2">
      <c r="A230" s="843" t="s">
        <v>2976</v>
      </c>
      <c r="B230" s="20" t="s">
        <v>2467</v>
      </c>
      <c r="C230" s="33" t="s">
        <v>1163</v>
      </c>
      <c r="D230" s="147"/>
      <c r="E230" s="145"/>
      <c r="F230" s="145" t="s">
        <v>0</v>
      </c>
      <c r="G230" s="145" t="s">
        <v>0</v>
      </c>
      <c r="H230" s="145" t="s">
        <v>0</v>
      </c>
      <c r="I230" s="145"/>
      <c r="J230" s="603">
        <v>75</v>
      </c>
      <c r="K230" s="605"/>
      <c r="L230" s="605">
        <v>75</v>
      </c>
      <c r="M230" s="605"/>
      <c r="N230" s="148" t="s">
        <v>477</v>
      </c>
      <c r="O230" s="147" t="s">
        <v>1164</v>
      </c>
      <c r="P230" s="1"/>
    </row>
    <row r="231" spans="1:17" ht="38.25" x14ac:dyDescent="0.2">
      <c r="A231" s="843" t="s">
        <v>2977</v>
      </c>
      <c r="B231" s="20" t="s">
        <v>2466</v>
      </c>
      <c r="C231" s="33" t="s">
        <v>1165</v>
      </c>
      <c r="D231" s="147"/>
      <c r="E231" s="145"/>
      <c r="F231" s="145" t="s">
        <v>0</v>
      </c>
      <c r="G231" s="145" t="s">
        <v>0</v>
      </c>
      <c r="H231" s="145" t="s">
        <v>0</v>
      </c>
      <c r="I231" s="145"/>
      <c r="J231" s="603">
        <v>50.4</v>
      </c>
      <c r="K231" s="605"/>
      <c r="L231" s="605">
        <v>50.4</v>
      </c>
      <c r="M231" s="605"/>
      <c r="N231" s="148" t="s">
        <v>477</v>
      </c>
      <c r="O231" s="147" t="s">
        <v>1146</v>
      </c>
      <c r="P231" s="1"/>
    </row>
    <row r="232" spans="1:17" ht="25.5" x14ac:dyDescent="0.2">
      <c r="A232" s="843" t="s">
        <v>2978</v>
      </c>
      <c r="B232" s="20" t="s">
        <v>2465</v>
      </c>
      <c r="C232" s="33" t="s">
        <v>1166</v>
      </c>
      <c r="D232" s="147"/>
      <c r="E232" s="145"/>
      <c r="F232" s="145" t="s">
        <v>0</v>
      </c>
      <c r="G232" s="145" t="s">
        <v>0</v>
      </c>
      <c r="H232" s="145" t="s">
        <v>0</v>
      </c>
      <c r="I232" s="145" t="s">
        <v>0</v>
      </c>
      <c r="J232" s="603">
        <v>75.599999999999994</v>
      </c>
      <c r="K232" s="611"/>
      <c r="L232" s="605">
        <v>75.599999999999994</v>
      </c>
      <c r="M232" s="605"/>
      <c r="N232" s="149" t="s">
        <v>478</v>
      </c>
      <c r="O232" s="147" t="s">
        <v>86</v>
      </c>
      <c r="P232" s="1"/>
    </row>
    <row r="233" spans="1:17" ht="25.5" x14ac:dyDescent="0.2">
      <c r="A233" s="843" t="s">
        <v>2979</v>
      </c>
      <c r="B233" s="20" t="s">
        <v>2464</v>
      </c>
      <c r="C233" s="33" t="s">
        <v>1167</v>
      </c>
      <c r="D233" s="147"/>
      <c r="E233" s="145"/>
      <c r="F233" s="145" t="s">
        <v>0</v>
      </c>
      <c r="G233" s="145" t="s">
        <v>0</v>
      </c>
      <c r="H233" s="145"/>
      <c r="I233" s="145"/>
      <c r="J233" s="603">
        <v>24</v>
      </c>
      <c r="K233" s="611"/>
      <c r="L233" s="605">
        <v>24</v>
      </c>
      <c r="M233" s="605"/>
      <c r="N233" s="149" t="s">
        <v>478</v>
      </c>
      <c r="O233" s="147" t="s">
        <v>1168</v>
      </c>
      <c r="P233" s="1"/>
    </row>
    <row r="234" spans="1:17" ht="25.5" x14ac:dyDescent="0.2">
      <c r="A234" s="843" t="s">
        <v>2980</v>
      </c>
      <c r="B234" s="20" t="s">
        <v>2463</v>
      </c>
      <c r="C234" s="33" t="s">
        <v>1167</v>
      </c>
      <c r="D234" s="147"/>
      <c r="E234" s="145" t="s">
        <v>0</v>
      </c>
      <c r="F234" s="145" t="s">
        <v>0</v>
      </c>
      <c r="G234" s="145" t="s">
        <v>12</v>
      </c>
      <c r="H234" s="145"/>
      <c r="I234" s="145"/>
      <c r="J234" s="603">
        <v>16</v>
      </c>
      <c r="K234" s="605">
        <v>16</v>
      </c>
      <c r="L234" s="605"/>
      <c r="M234" s="605"/>
      <c r="N234" s="149" t="s">
        <v>478</v>
      </c>
      <c r="O234" s="147"/>
      <c r="P234" s="1"/>
    </row>
    <row r="235" spans="1:17" ht="25.5" x14ac:dyDescent="0.2">
      <c r="A235" s="843" t="s">
        <v>2981</v>
      </c>
      <c r="B235" s="30" t="s">
        <v>2462</v>
      </c>
      <c r="C235" s="33" t="s">
        <v>1167</v>
      </c>
      <c r="D235" s="147"/>
      <c r="E235" s="145"/>
      <c r="F235" s="145" t="s">
        <v>0</v>
      </c>
      <c r="G235" s="145" t="s">
        <v>0</v>
      </c>
      <c r="H235" s="145"/>
      <c r="I235" s="145"/>
      <c r="J235" s="603">
        <v>14.5</v>
      </c>
      <c r="K235" s="605">
        <v>14.5</v>
      </c>
      <c r="L235" s="605"/>
      <c r="M235" s="605"/>
      <c r="N235" s="149" t="s">
        <v>478</v>
      </c>
      <c r="O235" s="147"/>
      <c r="P235" s="1"/>
    </row>
    <row r="236" spans="1:17" ht="25.5" x14ac:dyDescent="0.2">
      <c r="A236" s="843" t="s">
        <v>2982</v>
      </c>
      <c r="B236" s="30" t="s">
        <v>3215</v>
      </c>
      <c r="C236" s="33" t="s">
        <v>1167</v>
      </c>
      <c r="D236" s="147"/>
      <c r="E236" s="145"/>
      <c r="F236" s="145" t="s">
        <v>0</v>
      </c>
      <c r="G236" s="145" t="s">
        <v>0</v>
      </c>
      <c r="H236" s="145" t="s">
        <v>0</v>
      </c>
      <c r="I236" s="145"/>
      <c r="J236" s="603">
        <v>19.5</v>
      </c>
      <c r="K236" s="611"/>
      <c r="L236" s="605">
        <v>19.5</v>
      </c>
      <c r="M236" s="605"/>
      <c r="N236" s="149" t="s">
        <v>478</v>
      </c>
      <c r="O236" s="147" t="s">
        <v>1169</v>
      </c>
      <c r="P236" s="1"/>
    </row>
    <row r="237" spans="1:17" ht="25.5" x14ac:dyDescent="0.2">
      <c r="A237" s="843" t="s">
        <v>2983</v>
      </c>
      <c r="B237" s="30" t="s">
        <v>2338</v>
      </c>
      <c r="C237" s="33" t="s">
        <v>3216</v>
      </c>
      <c r="D237" s="147"/>
      <c r="E237" s="145" t="s">
        <v>0</v>
      </c>
      <c r="F237" s="145" t="s">
        <v>0</v>
      </c>
      <c r="G237" s="145" t="s">
        <v>0</v>
      </c>
      <c r="H237" s="145" t="s">
        <v>0</v>
      </c>
      <c r="I237" s="145"/>
      <c r="J237" s="603">
        <v>215.9</v>
      </c>
      <c r="K237" s="605">
        <v>215.9</v>
      </c>
      <c r="L237" s="605"/>
      <c r="M237" s="605"/>
      <c r="N237" s="149" t="s">
        <v>478</v>
      </c>
      <c r="O237" s="147"/>
      <c r="P237" s="1"/>
    </row>
    <row r="238" spans="1:17" ht="25.5" x14ac:dyDescent="0.2">
      <c r="A238" s="843" t="s">
        <v>2992</v>
      </c>
      <c r="B238" s="30" t="s">
        <v>2339</v>
      </c>
      <c r="C238" s="33" t="s">
        <v>3216</v>
      </c>
      <c r="D238" s="147"/>
      <c r="E238" s="145" t="s">
        <v>0</v>
      </c>
      <c r="F238" s="145" t="s">
        <v>0</v>
      </c>
      <c r="G238" s="145" t="s">
        <v>0</v>
      </c>
      <c r="H238" s="145"/>
      <c r="I238" s="145"/>
      <c r="J238" s="603">
        <v>155.1</v>
      </c>
      <c r="K238" s="605">
        <v>155.1</v>
      </c>
      <c r="L238" s="605"/>
      <c r="M238" s="605"/>
      <c r="N238" s="149" t="s">
        <v>478</v>
      </c>
      <c r="O238" s="147"/>
      <c r="P238" s="1"/>
    </row>
    <row r="239" spans="1:17" ht="25.5" x14ac:dyDescent="0.2">
      <c r="A239" s="843" t="s">
        <v>2993</v>
      </c>
      <c r="B239" s="32" t="s">
        <v>2445</v>
      </c>
      <c r="C239" s="33" t="s">
        <v>1167</v>
      </c>
      <c r="D239" s="147"/>
      <c r="E239" s="145"/>
      <c r="F239" s="145" t="s">
        <v>0</v>
      </c>
      <c r="G239" s="145" t="s">
        <v>0</v>
      </c>
      <c r="H239" s="145" t="s">
        <v>0</v>
      </c>
      <c r="I239" s="145"/>
      <c r="J239" s="603">
        <v>38</v>
      </c>
      <c r="K239" s="605">
        <v>38</v>
      </c>
      <c r="L239" s="605"/>
      <c r="M239" s="611"/>
      <c r="N239" s="149" t="s">
        <v>478</v>
      </c>
      <c r="O239" s="147"/>
      <c r="P239" s="1"/>
    </row>
    <row r="240" spans="1:17" ht="76.5" x14ac:dyDescent="0.2">
      <c r="A240" s="843" t="s">
        <v>3014</v>
      </c>
      <c r="B240" s="32" t="s">
        <v>2461</v>
      </c>
      <c r="C240" s="33" t="s">
        <v>1171</v>
      </c>
      <c r="D240" s="147"/>
      <c r="E240" s="145" t="s">
        <v>0</v>
      </c>
      <c r="F240" s="145" t="s">
        <v>0</v>
      </c>
      <c r="G240" s="145" t="s">
        <v>0</v>
      </c>
      <c r="H240" s="145" t="s">
        <v>0</v>
      </c>
      <c r="I240" s="145"/>
      <c r="J240" s="603">
        <v>16.100000000000001</v>
      </c>
      <c r="K240" s="605">
        <v>16.100000000000001</v>
      </c>
      <c r="L240" s="605"/>
      <c r="M240" s="611"/>
      <c r="N240" s="149" t="s">
        <v>478</v>
      </c>
      <c r="O240" s="147"/>
      <c r="P240" s="1"/>
    </row>
    <row r="241" spans="1:17" ht="25.5" x14ac:dyDescent="0.2">
      <c r="A241" s="843" t="s">
        <v>3015</v>
      </c>
      <c r="B241" s="32" t="s">
        <v>2460</v>
      </c>
      <c r="C241" s="33" t="s">
        <v>3217</v>
      </c>
      <c r="D241" s="147"/>
      <c r="E241" s="145"/>
      <c r="F241" s="145"/>
      <c r="G241" s="145" t="s">
        <v>0</v>
      </c>
      <c r="H241" s="145" t="s">
        <v>0</v>
      </c>
      <c r="I241" s="145" t="s">
        <v>0</v>
      </c>
      <c r="J241" s="603">
        <v>11.4</v>
      </c>
      <c r="K241" s="605">
        <v>11.4</v>
      </c>
      <c r="L241" s="605"/>
      <c r="M241" s="611"/>
      <c r="N241" s="149" t="s">
        <v>478</v>
      </c>
      <c r="O241" s="147"/>
      <c r="P241" s="1"/>
    </row>
    <row r="242" spans="1:17" ht="25.5" x14ac:dyDescent="0.2">
      <c r="A242" s="843" t="s">
        <v>3016</v>
      </c>
      <c r="B242" s="32" t="s">
        <v>2459</v>
      </c>
      <c r="C242" s="33" t="s">
        <v>1167</v>
      </c>
      <c r="D242" s="147"/>
      <c r="E242" s="145"/>
      <c r="F242" s="145"/>
      <c r="G242" s="145" t="s">
        <v>0</v>
      </c>
      <c r="H242" s="145" t="s">
        <v>0</v>
      </c>
      <c r="I242" s="145" t="s">
        <v>0</v>
      </c>
      <c r="J242" s="603">
        <v>58</v>
      </c>
      <c r="K242" s="605">
        <v>58</v>
      </c>
      <c r="L242" s="605"/>
      <c r="M242" s="611"/>
      <c r="N242" s="149" t="s">
        <v>478</v>
      </c>
      <c r="O242" s="147"/>
      <c r="P242" s="1"/>
    </row>
    <row r="243" spans="1:17" x14ac:dyDescent="0.2">
      <c r="A243" s="843" t="s">
        <v>3017</v>
      </c>
      <c r="B243" s="36" t="s">
        <v>2458</v>
      </c>
      <c r="C243" s="37" t="s">
        <v>1500</v>
      </c>
      <c r="D243" s="146"/>
      <c r="E243" s="144"/>
      <c r="F243" s="145" t="s">
        <v>0</v>
      </c>
      <c r="G243" s="145" t="s">
        <v>0</v>
      </c>
      <c r="H243" s="145" t="s">
        <v>0</v>
      </c>
      <c r="I243" s="144"/>
      <c r="J243" s="612">
        <v>93</v>
      </c>
      <c r="K243" s="613"/>
      <c r="L243" s="602">
        <v>93</v>
      </c>
      <c r="M243" s="602"/>
      <c r="N243" s="148" t="s">
        <v>477</v>
      </c>
      <c r="O243" s="146" t="s">
        <v>1169</v>
      </c>
      <c r="P243" s="1"/>
    </row>
    <row r="244" spans="1:17" ht="25.5" x14ac:dyDescent="0.2">
      <c r="A244" s="843" t="s">
        <v>3018</v>
      </c>
      <c r="B244" s="36" t="s">
        <v>2457</v>
      </c>
      <c r="C244" s="37" t="s">
        <v>1172</v>
      </c>
      <c r="D244" s="146"/>
      <c r="E244" s="144"/>
      <c r="F244" s="145" t="s">
        <v>0</v>
      </c>
      <c r="G244" s="145" t="s">
        <v>0</v>
      </c>
      <c r="H244" s="145" t="s">
        <v>0</v>
      </c>
      <c r="I244" s="144"/>
      <c r="J244" s="612">
        <v>84.6</v>
      </c>
      <c r="K244" s="613"/>
      <c r="L244" s="602">
        <v>84.6</v>
      </c>
      <c r="M244" s="602"/>
      <c r="N244" s="148" t="s">
        <v>477</v>
      </c>
      <c r="O244" s="146" t="s">
        <v>1173</v>
      </c>
      <c r="P244" s="1"/>
    </row>
    <row r="245" spans="1:17" ht="38.25" x14ac:dyDescent="0.2">
      <c r="A245" s="843" t="s">
        <v>3021</v>
      </c>
      <c r="B245" s="32" t="s">
        <v>2456</v>
      </c>
      <c r="C245" s="33" t="s">
        <v>1174</v>
      </c>
      <c r="D245" s="147"/>
      <c r="E245" s="145"/>
      <c r="F245" s="145" t="s">
        <v>0</v>
      </c>
      <c r="G245" s="145" t="s">
        <v>0</v>
      </c>
      <c r="H245" s="145" t="s">
        <v>0</v>
      </c>
      <c r="I245" s="145"/>
      <c r="J245" s="603">
        <v>90</v>
      </c>
      <c r="K245" s="611">
        <v>20</v>
      </c>
      <c r="L245" s="605">
        <v>70</v>
      </c>
      <c r="M245" s="605"/>
      <c r="N245" s="148" t="s">
        <v>477</v>
      </c>
      <c r="O245" s="147" t="s">
        <v>1175</v>
      </c>
      <c r="P245" s="1"/>
    </row>
    <row r="246" spans="1:17" x14ac:dyDescent="0.2">
      <c r="A246" s="843" t="s">
        <v>3022</v>
      </c>
      <c r="B246" s="13" t="s">
        <v>2455</v>
      </c>
      <c r="C246" s="33" t="s">
        <v>1170</v>
      </c>
      <c r="D246" s="145"/>
      <c r="E246" s="145"/>
      <c r="F246" s="145"/>
      <c r="G246" s="145" t="s">
        <v>0</v>
      </c>
      <c r="H246" s="145" t="s">
        <v>0</v>
      </c>
      <c r="I246" s="145" t="s">
        <v>0</v>
      </c>
      <c r="J246" s="603">
        <v>1.5</v>
      </c>
      <c r="K246" s="604"/>
      <c r="L246" s="604"/>
      <c r="M246" s="605">
        <v>1.5</v>
      </c>
      <c r="N246" s="149" t="s">
        <v>1507</v>
      </c>
      <c r="O246" s="145"/>
      <c r="P246" s="1"/>
    </row>
    <row r="247" spans="1:17" ht="25.5" x14ac:dyDescent="0.2">
      <c r="A247" s="843" t="s">
        <v>3023</v>
      </c>
      <c r="B247" s="5" t="s">
        <v>3218</v>
      </c>
      <c r="C247" s="33" t="s">
        <v>1174</v>
      </c>
      <c r="D247" s="145"/>
      <c r="E247" s="145"/>
      <c r="F247" s="145"/>
      <c r="G247" s="145" t="s">
        <v>0</v>
      </c>
      <c r="H247" s="145" t="s">
        <v>0</v>
      </c>
      <c r="I247" s="145" t="s">
        <v>0</v>
      </c>
      <c r="J247" s="603">
        <v>2.2000000000000002</v>
      </c>
      <c r="K247" s="611"/>
      <c r="L247" s="605">
        <v>2.2000000000000002</v>
      </c>
      <c r="M247" s="605"/>
      <c r="N247" s="149" t="s">
        <v>1507</v>
      </c>
      <c r="O247" s="145" t="s">
        <v>86</v>
      </c>
      <c r="P247" s="1"/>
    </row>
    <row r="248" spans="1:17" ht="51" x14ac:dyDescent="0.2">
      <c r="A248" s="843" t="s">
        <v>3024</v>
      </c>
      <c r="B248" s="5" t="s">
        <v>3219</v>
      </c>
      <c r="C248" s="12" t="s">
        <v>1176</v>
      </c>
      <c r="D248" s="132"/>
      <c r="E248" s="145" t="s">
        <v>0</v>
      </c>
      <c r="F248" s="145" t="s">
        <v>0</v>
      </c>
      <c r="G248" s="145" t="s">
        <v>0</v>
      </c>
      <c r="H248" s="145"/>
      <c r="I248" s="145"/>
      <c r="J248" s="603">
        <v>3</v>
      </c>
      <c r="K248" s="608"/>
      <c r="L248" s="608"/>
      <c r="M248" s="605">
        <v>3</v>
      </c>
      <c r="N248" s="149" t="s">
        <v>1507</v>
      </c>
      <c r="O248" s="132"/>
      <c r="P248" s="1"/>
    </row>
    <row r="249" spans="1:17" ht="38.25" x14ac:dyDescent="0.2">
      <c r="A249" s="843" t="s">
        <v>3025</v>
      </c>
      <c r="B249" s="13" t="s">
        <v>2451</v>
      </c>
      <c r="C249" s="12" t="s">
        <v>1177</v>
      </c>
      <c r="D249" s="132"/>
      <c r="E249" s="145"/>
      <c r="F249" s="145" t="s">
        <v>0</v>
      </c>
      <c r="G249" s="145" t="s">
        <v>0</v>
      </c>
      <c r="H249" s="145" t="s">
        <v>0</v>
      </c>
      <c r="I249" s="145"/>
      <c r="J249" s="607">
        <v>19.5</v>
      </c>
      <c r="K249" s="608">
        <v>19.5</v>
      </c>
      <c r="L249" s="608"/>
      <c r="M249" s="608"/>
      <c r="N249" s="149" t="s">
        <v>478</v>
      </c>
      <c r="O249" s="132"/>
      <c r="P249" s="1"/>
    </row>
    <row r="250" spans="1:17" ht="25.5" x14ac:dyDescent="0.2">
      <c r="A250" s="843" t="s">
        <v>3026</v>
      </c>
      <c r="B250" s="32" t="s">
        <v>2452</v>
      </c>
      <c r="C250" s="33" t="s">
        <v>1178</v>
      </c>
      <c r="D250" s="145"/>
      <c r="E250" s="145" t="s">
        <v>0</v>
      </c>
      <c r="F250" s="145" t="s">
        <v>0</v>
      </c>
      <c r="G250" s="145" t="s">
        <v>0</v>
      </c>
      <c r="H250" s="145"/>
      <c r="I250" s="145"/>
      <c r="J250" s="607">
        <v>6.1</v>
      </c>
      <c r="K250" s="611"/>
      <c r="L250" s="611"/>
      <c r="M250" s="608">
        <v>6.1</v>
      </c>
      <c r="N250" s="149" t="s">
        <v>478</v>
      </c>
      <c r="O250" s="132"/>
      <c r="P250" s="1"/>
    </row>
    <row r="251" spans="1:17" ht="51" x14ac:dyDescent="0.2">
      <c r="A251" s="843" t="s">
        <v>3027</v>
      </c>
      <c r="B251" s="30" t="s">
        <v>2453</v>
      </c>
      <c r="C251" s="12" t="s">
        <v>1179</v>
      </c>
      <c r="D251" s="145"/>
      <c r="E251" s="145" t="s">
        <v>0</v>
      </c>
      <c r="F251" s="145" t="s">
        <v>0</v>
      </c>
      <c r="G251" s="145" t="s">
        <v>0</v>
      </c>
      <c r="H251" s="145"/>
      <c r="I251" s="145"/>
      <c r="J251" s="607">
        <v>44</v>
      </c>
      <c r="K251" s="611"/>
      <c r="L251" s="611"/>
      <c r="M251" s="608">
        <v>44</v>
      </c>
      <c r="N251" s="132" t="s">
        <v>1180</v>
      </c>
      <c r="O251" s="132"/>
      <c r="P251" s="1"/>
    </row>
    <row r="252" spans="1:17" s="252" customFormat="1" ht="38.25" x14ac:dyDescent="0.2">
      <c r="A252" s="843" t="s">
        <v>3028</v>
      </c>
      <c r="B252" s="38" t="s">
        <v>2454</v>
      </c>
      <c r="C252" s="12" t="s">
        <v>1181</v>
      </c>
      <c r="D252" s="145"/>
      <c r="E252" s="145" t="s">
        <v>0</v>
      </c>
      <c r="F252" s="145" t="s">
        <v>0</v>
      </c>
      <c r="G252" s="145" t="s">
        <v>0</v>
      </c>
      <c r="H252" s="145" t="s">
        <v>0</v>
      </c>
      <c r="I252" s="145"/>
      <c r="J252" s="612">
        <v>11</v>
      </c>
      <c r="K252" s="612">
        <v>11</v>
      </c>
      <c r="L252" s="611"/>
      <c r="M252" s="608"/>
      <c r="N252" s="148" t="s">
        <v>477</v>
      </c>
      <c r="O252" s="132" t="s">
        <v>1182</v>
      </c>
      <c r="P252" s="1"/>
      <c r="Q252" s="1"/>
    </row>
    <row r="253" spans="1:17" s="252" customFormat="1" ht="25.5" x14ac:dyDescent="0.2">
      <c r="A253" s="939">
        <v>35</v>
      </c>
      <c r="B253" s="1062" t="s">
        <v>3029</v>
      </c>
      <c r="C253" s="39" t="s">
        <v>1977</v>
      </c>
      <c r="D253" s="128">
        <v>230.3</v>
      </c>
      <c r="E253" s="128">
        <v>246.4</v>
      </c>
      <c r="F253" s="128">
        <v>263.60000000000002</v>
      </c>
      <c r="G253" s="128">
        <v>282.10000000000002</v>
      </c>
      <c r="H253" s="128">
        <v>301.8</v>
      </c>
      <c r="I253" s="128">
        <v>319.89999999999998</v>
      </c>
      <c r="J253" s="1075">
        <f>SUM(J255:J260)</f>
        <v>380.08000000000004</v>
      </c>
      <c r="K253" s="1075">
        <f>SUM(K255:K260)</f>
        <v>380.08000000000004</v>
      </c>
      <c r="L253" s="1075">
        <f>SUM(L255:L260)</f>
        <v>0</v>
      </c>
      <c r="M253" s="1075">
        <f>SUM(M255:M260)</f>
        <v>0</v>
      </c>
      <c r="N253" s="951" t="s">
        <v>1505</v>
      </c>
      <c r="O253" s="268"/>
      <c r="P253" s="1"/>
      <c r="Q253" s="1"/>
    </row>
    <row r="254" spans="1:17" s="252" customFormat="1" x14ac:dyDescent="0.2">
      <c r="A254" s="1129"/>
      <c r="B254" s="1064"/>
      <c r="C254" s="39" t="s">
        <v>1501</v>
      </c>
      <c r="D254" s="128">
        <v>28.5</v>
      </c>
      <c r="E254" s="128">
        <v>29.6</v>
      </c>
      <c r="F254" s="128">
        <v>30.8</v>
      </c>
      <c r="G254" s="128">
        <v>32</v>
      </c>
      <c r="H254" s="128">
        <v>33.299999999999997</v>
      </c>
      <c r="I254" s="128">
        <v>34.6</v>
      </c>
      <c r="J254" s="1076"/>
      <c r="K254" s="1076"/>
      <c r="L254" s="1076"/>
      <c r="M254" s="1076"/>
      <c r="N254" s="952"/>
      <c r="O254" s="268"/>
      <c r="P254" s="1"/>
      <c r="Q254" s="1"/>
    </row>
    <row r="255" spans="1:17" ht="25.5" x14ac:dyDescent="0.2">
      <c r="A255" s="871" t="s">
        <v>2973</v>
      </c>
      <c r="B255" s="451" t="s">
        <v>2216</v>
      </c>
      <c r="C255" s="75" t="s">
        <v>1980</v>
      </c>
      <c r="D255" s="144"/>
      <c r="E255" s="144" t="s">
        <v>0</v>
      </c>
      <c r="F255" s="144" t="s">
        <v>0</v>
      </c>
      <c r="G255" s="144" t="s">
        <v>0</v>
      </c>
      <c r="H255" s="144"/>
      <c r="I255" s="144"/>
      <c r="J255" s="612">
        <v>60</v>
      </c>
      <c r="K255" s="612">
        <v>60</v>
      </c>
      <c r="L255" s="602"/>
      <c r="M255" s="602"/>
      <c r="N255" s="146" t="s">
        <v>1183</v>
      </c>
      <c r="O255" s="146" t="s">
        <v>1169</v>
      </c>
      <c r="P255" s="1"/>
    </row>
    <row r="256" spans="1:17" x14ac:dyDescent="0.2">
      <c r="A256" s="871" t="s">
        <v>2974</v>
      </c>
      <c r="B256" s="451" t="s">
        <v>2470</v>
      </c>
      <c r="C256" s="75"/>
      <c r="D256" s="144"/>
      <c r="E256" s="144" t="s">
        <v>0</v>
      </c>
      <c r="F256" s="144" t="s">
        <v>0</v>
      </c>
      <c r="G256" s="144" t="s">
        <v>0</v>
      </c>
      <c r="H256" s="144"/>
      <c r="I256" s="144"/>
      <c r="J256" s="612">
        <v>52.5</v>
      </c>
      <c r="K256" s="612">
        <v>52.5</v>
      </c>
      <c r="L256" s="602"/>
      <c r="M256" s="602"/>
      <c r="N256" s="146"/>
      <c r="O256" s="146"/>
      <c r="P256" s="1"/>
    </row>
    <row r="257" spans="1:17" x14ac:dyDescent="0.2">
      <c r="A257" s="871" t="s">
        <v>2975</v>
      </c>
      <c r="B257" s="451" t="s">
        <v>2471</v>
      </c>
      <c r="C257" s="75"/>
      <c r="D257" s="144"/>
      <c r="E257" s="144" t="s">
        <v>0</v>
      </c>
      <c r="F257" s="144" t="s">
        <v>0</v>
      </c>
      <c r="G257" s="144"/>
      <c r="H257" s="144"/>
      <c r="I257" s="144"/>
      <c r="J257" s="612">
        <v>24</v>
      </c>
      <c r="K257" s="612">
        <v>24</v>
      </c>
      <c r="L257" s="602"/>
      <c r="M257" s="602"/>
      <c r="N257" s="146"/>
      <c r="O257" s="146"/>
      <c r="P257" s="1"/>
    </row>
    <row r="258" spans="1:17" ht="38.25" x14ac:dyDescent="0.2">
      <c r="A258" s="871" t="s">
        <v>2976</v>
      </c>
      <c r="B258" s="451" t="s">
        <v>2656</v>
      </c>
      <c r="C258" s="75" t="s">
        <v>1981</v>
      </c>
      <c r="D258" s="144"/>
      <c r="E258" s="144"/>
      <c r="F258" s="144" t="s">
        <v>0</v>
      </c>
      <c r="G258" s="144" t="s">
        <v>0</v>
      </c>
      <c r="H258" s="144" t="s">
        <v>0</v>
      </c>
      <c r="I258" s="144" t="s">
        <v>0</v>
      </c>
      <c r="J258" s="612">
        <v>110</v>
      </c>
      <c r="K258" s="612">
        <v>110</v>
      </c>
      <c r="L258" s="608"/>
      <c r="M258" s="608"/>
      <c r="N258" s="132"/>
      <c r="O258" s="132"/>
      <c r="P258" s="1"/>
    </row>
    <row r="259" spans="1:17" ht="25.5" x14ac:dyDescent="0.2">
      <c r="A259" s="871" t="s">
        <v>2977</v>
      </c>
      <c r="B259" s="30" t="s">
        <v>3220</v>
      </c>
      <c r="C259" s="12" t="s">
        <v>1975</v>
      </c>
      <c r="D259" s="145"/>
      <c r="E259" s="145"/>
      <c r="F259" s="145" t="s">
        <v>0</v>
      </c>
      <c r="G259" s="145" t="s">
        <v>0</v>
      </c>
      <c r="H259" s="145" t="s">
        <v>0</v>
      </c>
      <c r="I259" s="132"/>
      <c r="J259" s="614">
        <v>5</v>
      </c>
      <c r="K259" s="613">
        <v>5</v>
      </c>
      <c r="L259" s="602"/>
      <c r="M259" s="601"/>
      <c r="N259" s="132" t="s">
        <v>1976</v>
      </c>
      <c r="O259" s="132"/>
      <c r="P259" s="1"/>
    </row>
    <row r="260" spans="1:17" s="396" customFormat="1" ht="38.25" x14ac:dyDescent="0.2">
      <c r="A260" s="871" t="s">
        <v>2978</v>
      </c>
      <c r="B260" s="446" t="s">
        <v>2787</v>
      </c>
      <c r="C260" s="75" t="s">
        <v>1979</v>
      </c>
      <c r="D260" s="144"/>
      <c r="E260" s="144"/>
      <c r="F260" s="144" t="s">
        <v>0</v>
      </c>
      <c r="G260" s="144" t="s">
        <v>0</v>
      </c>
      <c r="H260" s="144" t="s">
        <v>0</v>
      </c>
      <c r="I260" s="144"/>
      <c r="J260" s="612">
        <v>128.58000000000001</v>
      </c>
      <c r="K260" s="612">
        <v>128.58000000000001</v>
      </c>
      <c r="L260" s="615"/>
      <c r="M260" s="615"/>
      <c r="N260" s="450" t="s">
        <v>477</v>
      </c>
      <c r="O260" s="146"/>
      <c r="P260" s="1"/>
      <c r="Q260" s="1"/>
    </row>
    <row r="261" spans="1:17" s="252" customFormat="1" ht="25.5" x14ac:dyDescent="0.2">
      <c r="A261" s="939">
        <v>36</v>
      </c>
      <c r="B261" s="1062" t="s">
        <v>3030</v>
      </c>
      <c r="C261" s="4" t="s">
        <v>3221</v>
      </c>
      <c r="D261" s="128">
        <v>3.9</v>
      </c>
      <c r="E261" s="128">
        <v>3.93</v>
      </c>
      <c r="F261" s="128">
        <v>3.97</v>
      </c>
      <c r="G261" s="128">
        <v>4.01</v>
      </c>
      <c r="H261" s="128">
        <v>4.05</v>
      </c>
      <c r="I261" s="268">
        <v>4.09</v>
      </c>
      <c r="J261" s="1075">
        <f>SUM(J263:J268)</f>
        <v>143.80000000000001</v>
      </c>
      <c r="K261" s="1075">
        <f>SUM(K263:K268)</f>
        <v>142.6</v>
      </c>
      <c r="L261" s="1075">
        <f>SUM(L263:L268)</f>
        <v>1.2</v>
      </c>
      <c r="M261" s="1075">
        <f>SUM(M263:M268)</f>
        <v>0</v>
      </c>
      <c r="N261" s="951" t="s">
        <v>1505</v>
      </c>
      <c r="O261" s="268"/>
      <c r="P261" s="1"/>
      <c r="Q261" s="1"/>
    </row>
    <row r="262" spans="1:17" s="252" customFormat="1" x14ac:dyDescent="0.2">
      <c r="A262" s="1129"/>
      <c r="B262" s="1064"/>
      <c r="C262" s="4" t="s">
        <v>3222</v>
      </c>
      <c r="D262" s="128">
        <v>1913.4</v>
      </c>
      <c r="E262" s="128">
        <v>1928.7</v>
      </c>
      <c r="F262" s="128">
        <v>1944.1</v>
      </c>
      <c r="G262" s="128">
        <v>1959.6</v>
      </c>
      <c r="H262" s="128">
        <v>1975.3</v>
      </c>
      <c r="I262" s="268">
        <v>1991.1</v>
      </c>
      <c r="J262" s="1076"/>
      <c r="K262" s="1076"/>
      <c r="L262" s="1076"/>
      <c r="M262" s="1076"/>
      <c r="N262" s="952"/>
      <c r="O262" s="268"/>
      <c r="P262" s="1"/>
      <c r="Q262" s="1"/>
    </row>
    <row r="263" spans="1:17" ht="25.5" x14ac:dyDescent="0.2">
      <c r="A263" s="845" t="s">
        <v>2973</v>
      </c>
      <c r="B263" s="30" t="s">
        <v>2217</v>
      </c>
      <c r="C263" s="12" t="s">
        <v>3223</v>
      </c>
      <c r="D263" s="145"/>
      <c r="E263" s="145" t="s">
        <v>0</v>
      </c>
      <c r="F263" s="145" t="s">
        <v>0</v>
      </c>
      <c r="G263" s="145" t="s">
        <v>0</v>
      </c>
      <c r="H263" s="145" t="s">
        <v>0</v>
      </c>
      <c r="I263" s="132"/>
      <c r="J263" s="612">
        <v>20</v>
      </c>
      <c r="K263" s="612">
        <v>20</v>
      </c>
      <c r="L263" s="602"/>
      <c r="M263" s="608"/>
      <c r="N263" s="149" t="s">
        <v>478</v>
      </c>
      <c r="O263" s="132"/>
      <c r="P263" s="1"/>
    </row>
    <row r="264" spans="1:17" ht="38.25" x14ac:dyDescent="0.2">
      <c r="A264" s="845" t="s">
        <v>2974</v>
      </c>
      <c r="B264" s="30" t="s">
        <v>2343</v>
      </c>
      <c r="C264" s="12" t="s">
        <v>1502</v>
      </c>
      <c r="D264" s="145"/>
      <c r="E264" s="145" t="s">
        <v>0</v>
      </c>
      <c r="F264" s="145" t="s">
        <v>0</v>
      </c>
      <c r="G264" s="145" t="s">
        <v>0</v>
      </c>
      <c r="H264" s="145" t="s">
        <v>0</v>
      </c>
      <c r="I264" s="152"/>
      <c r="J264" s="612">
        <v>40</v>
      </c>
      <c r="K264" s="612">
        <v>40</v>
      </c>
      <c r="L264" s="613"/>
      <c r="M264" s="611"/>
      <c r="N264" s="132" t="s">
        <v>1184</v>
      </c>
      <c r="O264" s="132"/>
      <c r="P264" s="1"/>
    </row>
    <row r="265" spans="1:17" ht="38.25" x14ac:dyDescent="0.2">
      <c r="A265" s="845" t="s">
        <v>2975</v>
      </c>
      <c r="B265" s="30" t="s">
        <v>2472</v>
      </c>
      <c r="C265" s="12" t="s">
        <v>1503</v>
      </c>
      <c r="D265" s="145"/>
      <c r="E265" s="145"/>
      <c r="F265" s="145" t="s">
        <v>0</v>
      </c>
      <c r="G265" s="145" t="s">
        <v>0</v>
      </c>
      <c r="H265" s="145" t="s">
        <v>0</v>
      </c>
      <c r="I265" s="132"/>
      <c r="J265" s="614">
        <v>57.5</v>
      </c>
      <c r="K265" s="602">
        <v>57.5</v>
      </c>
      <c r="L265" s="602"/>
      <c r="M265" s="608"/>
      <c r="N265" s="132" t="s">
        <v>1185</v>
      </c>
      <c r="O265" s="132"/>
      <c r="P265" s="1"/>
    </row>
    <row r="266" spans="1:17" ht="38.25" x14ac:dyDescent="0.2">
      <c r="A266" s="845" t="s">
        <v>2976</v>
      </c>
      <c r="B266" s="30" t="s">
        <v>2657</v>
      </c>
      <c r="C266" s="12" t="s">
        <v>1504</v>
      </c>
      <c r="D266" s="145"/>
      <c r="E266" s="145" t="s">
        <v>0</v>
      </c>
      <c r="F266" s="145" t="s">
        <v>0</v>
      </c>
      <c r="G266" s="145" t="s">
        <v>0</v>
      </c>
      <c r="H266" s="145"/>
      <c r="I266" s="152"/>
      <c r="J266" s="612">
        <v>2.5</v>
      </c>
      <c r="K266" s="612">
        <v>2.5</v>
      </c>
      <c r="L266" s="602"/>
      <c r="M266" s="608"/>
      <c r="N266" s="132" t="s">
        <v>1186</v>
      </c>
      <c r="O266" s="132"/>
      <c r="P266" s="1"/>
    </row>
    <row r="267" spans="1:17" ht="38.25" x14ac:dyDescent="0.2">
      <c r="A267" s="845" t="s">
        <v>2977</v>
      </c>
      <c r="B267" s="13" t="s">
        <v>2789</v>
      </c>
      <c r="C267" s="912" t="s">
        <v>3224</v>
      </c>
      <c r="D267" s="145"/>
      <c r="E267" s="145"/>
      <c r="F267" s="145" t="s">
        <v>0</v>
      </c>
      <c r="G267" s="145" t="s">
        <v>0</v>
      </c>
      <c r="H267" s="145" t="s">
        <v>0</v>
      </c>
      <c r="I267" s="132"/>
      <c r="J267" s="612">
        <v>4.2</v>
      </c>
      <c r="K267" s="602">
        <v>3</v>
      </c>
      <c r="L267" s="602">
        <v>1.2</v>
      </c>
      <c r="M267" s="608"/>
      <c r="N267" s="132" t="s">
        <v>1187</v>
      </c>
      <c r="O267" s="132"/>
      <c r="P267" s="1"/>
    </row>
    <row r="268" spans="1:17" ht="38.25" x14ac:dyDescent="0.2">
      <c r="A268" s="845" t="s">
        <v>2978</v>
      </c>
      <c r="B268" s="13" t="s">
        <v>2788</v>
      </c>
      <c r="C268" s="12" t="s">
        <v>3225</v>
      </c>
      <c r="D268" s="145" t="s">
        <v>0</v>
      </c>
      <c r="E268" s="145" t="s">
        <v>0</v>
      </c>
      <c r="F268" s="145" t="s">
        <v>0</v>
      </c>
      <c r="G268" s="145" t="s">
        <v>0</v>
      </c>
      <c r="H268" s="145" t="s">
        <v>0</v>
      </c>
      <c r="I268" s="132"/>
      <c r="J268" s="607">
        <v>19.600000000000001</v>
      </c>
      <c r="K268" s="608">
        <v>19.600000000000001</v>
      </c>
      <c r="L268" s="608"/>
      <c r="M268" s="608"/>
      <c r="N268" s="132" t="s">
        <v>1184</v>
      </c>
      <c r="O268" s="132"/>
      <c r="P268" s="1"/>
    </row>
    <row r="269" spans="1:17" x14ac:dyDescent="0.2">
      <c r="A269" s="1043" t="s">
        <v>3226</v>
      </c>
      <c r="B269" s="1044"/>
      <c r="C269" s="1044"/>
      <c r="D269" s="1044"/>
      <c r="E269" s="1044"/>
      <c r="F269" s="1044"/>
      <c r="G269" s="1044"/>
      <c r="H269" s="1044"/>
      <c r="I269" s="1045"/>
      <c r="J269" s="616">
        <f>J182</f>
        <v>2574.7470000000003</v>
      </c>
      <c r="K269" s="616">
        <f>K182</f>
        <v>1628.547</v>
      </c>
      <c r="L269" s="616">
        <f>L182</f>
        <v>885</v>
      </c>
      <c r="M269" s="616">
        <f>M182</f>
        <v>61.2</v>
      </c>
      <c r="N269" s="277"/>
      <c r="O269" s="277"/>
    </row>
    <row r="270" spans="1:17" x14ac:dyDescent="0.2">
      <c r="A270" s="1043" t="s">
        <v>363</v>
      </c>
      <c r="B270" s="1044"/>
      <c r="C270" s="1044"/>
      <c r="D270" s="1044"/>
      <c r="E270" s="1044"/>
      <c r="F270" s="1044"/>
      <c r="G270" s="1044"/>
      <c r="H270" s="1044"/>
      <c r="I270" s="1045"/>
      <c r="J270" s="617">
        <f>SUM(K270:M270)</f>
        <v>99.999999999999972</v>
      </c>
      <c r="K270" s="618">
        <f>K269/$J269*100</f>
        <v>63.250758229837722</v>
      </c>
      <c r="L270" s="618">
        <f>L269/$J269*100</f>
        <v>34.37230920164194</v>
      </c>
      <c r="M270" s="618">
        <f>M269/$J269*100</f>
        <v>2.3769325685203242</v>
      </c>
      <c r="N270" s="277"/>
      <c r="O270" s="438"/>
    </row>
    <row r="271" spans="1:17" ht="15.75" x14ac:dyDescent="0.2">
      <c r="A271" s="1046" t="s">
        <v>2952</v>
      </c>
      <c r="B271" s="1046"/>
      <c r="C271" s="1046"/>
      <c r="D271" s="1046"/>
      <c r="E271" s="1046"/>
      <c r="F271" s="1046"/>
      <c r="G271" s="1046"/>
      <c r="H271" s="1046"/>
      <c r="I271" s="1046"/>
      <c r="J271" s="1046"/>
      <c r="K271" s="1046"/>
      <c r="L271" s="1046"/>
      <c r="M271" s="1046"/>
      <c r="N271" s="1046"/>
      <c r="O271" s="1046"/>
    </row>
    <row r="272" spans="1:17" ht="25.5" x14ac:dyDescent="0.2">
      <c r="A272" s="1052">
        <v>37</v>
      </c>
      <c r="B272" s="1161" t="s">
        <v>3426</v>
      </c>
      <c r="C272" s="27" t="s">
        <v>3303</v>
      </c>
      <c r="D272" s="443" t="s">
        <v>1219</v>
      </c>
      <c r="E272" s="443" t="s">
        <v>1220</v>
      </c>
      <c r="F272" s="443" t="s">
        <v>1220</v>
      </c>
      <c r="G272" s="443" t="s">
        <v>1220</v>
      </c>
      <c r="H272" s="443" t="s">
        <v>1220</v>
      </c>
      <c r="I272" s="443" t="s">
        <v>1220</v>
      </c>
      <c r="J272" s="928">
        <f>J275</f>
        <v>2.1599999999999988</v>
      </c>
      <c r="K272" s="928">
        <f>K275</f>
        <v>1.83</v>
      </c>
      <c r="L272" s="928">
        <f>L275</f>
        <v>0.03</v>
      </c>
      <c r="M272" s="928">
        <f>M275</f>
        <v>0.3</v>
      </c>
      <c r="N272" s="928" t="s">
        <v>2903</v>
      </c>
      <c r="O272" s="928"/>
      <c r="P272" s="898"/>
    </row>
    <row r="273" spans="1:16" ht="36" customHeight="1" x14ac:dyDescent="0.2">
      <c r="A273" s="1053"/>
      <c r="B273" s="1162"/>
      <c r="C273" s="26" t="s">
        <v>3227</v>
      </c>
      <c r="D273" s="441">
        <v>29.7</v>
      </c>
      <c r="E273" s="318">
        <v>28.2</v>
      </c>
      <c r="F273" s="318">
        <v>27.9</v>
      </c>
      <c r="G273" s="318">
        <v>27.5</v>
      </c>
      <c r="H273" s="443">
        <v>27.7</v>
      </c>
      <c r="I273" s="443">
        <v>28.1</v>
      </c>
      <c r="J273" s="929"/>
      <c r="K273" s="929"/>
      <c r="L273" s="929"/>
      <c r="M273" s="929"/>
      <c r="N273" s="929"/>
      <c r="O273" s="929"/>
      <c r="P273" s="898"/>
    </row>
    <row r="274" spans="1:16" ht="26.45" customHeight="1" x14ac:dyDescent="0.2">
      <c r="A274" s="1053"/>
      <c r="B274" s="1162"/>
      <c r="C274" s="26" t="s">
        <v>3228</v>
      </c>
      <c r="D274" s="896">
        <v>1</v>
      </c>
      <c r="E274" s="896">
        <v>1</v>
      </c>
      <c r="F274" s="896">
        <v>1</v>
      </c>
      <c r="G274" s="896">
        <v>1</v>
      </c>
      <c r="H274" s="224">
        <v>1</v>
      </c>
      <c r="I274" s="224">
        <v>1</v>
      </c>
      <c r="J274" s="929"/>
      <c r="K274" s="929"/>
      <c r="L274" s="929"/>
      <c r="M274" s="929"/>
      <c r="N274" s="929"/>
      <c r="O274" s="929"/>
      <c r="P274" s="898"/>
    </row>
    <row r="275" spans="1:16" ht="38.25" x14ac:dyDescent="0.2">
      <c r="A275" s="941">
        <v>38</v>
      </c>
      <c r="B275" s="1068" t="s">
        <v>3031</v>
      </c>
      <c r="C275" s="310" t="s">
        <v>1804</v>
      </c>
      <c r="D275" s="262">
        <v>29.8</v>
      </c>
      <c r="E275" s="262">
        <v>31</v>
      </c>
      <c r="F275" s="262">
        <v>31.5</v>
      </c>
      <c r="G275" s="262">
        <v>33</v>
      </c>
      <c r="H275" s="262">
        <v>34</v>
      </c>
      <c r="I275" s="262">
        <v>35</v>
      </c>
      <c r="J275" s="1072">
        <f>J279+J296</f>
        <v>2.1599999999999988</v>
      </c>
      <c r="K275" s="1072">
        <f>K279+K296</f>
        <v>1.83</v>
      </c>
      <c r="L275" s="1072">
        <f>L279+L296</f>
        <v>0.03</v>
      </c>
      <c r="M275" s="1072">
        <f>M279+M296</f>
        <v>0.3</v>
      </c>
      <c r="N275" s="1072" t="s">
        <v>2919</v>
      </c>
      <c r="O275" s="1139"/>
    </row>
    <row r="276" spans="1:16" ht="25.5" x14ac:dyDescent="0.2">
      <c r="A276" s="942"/>
      <c r="B276" s="1069"/>
      <c r="C276" s="310" t="s">
        <v>2918</v>
      </c>
      <c r="D276" s="262">
        <v>28.41</v>
      </c>
      <c r="E276" s="262">
        <v>29</v>
      </c>
      <c r="F276" s="262">
        <v>29.5</v>
      </c>
      <c r="G276" s="262">
        <v>30</v>
      </c>
      <c r="H276" s="262">
        <v>30.5</v>
      </c>
      <c r="I276" s="262">
        <v>31</v>
      </c>
      <c r="J276" s="1073"/>
      <c r="K276" s="1073"/>
      <c r="L276" s="1073"/>
      <c r="M276" s="1073"/>
      <c r="N276" s="1073"/>
      <c r="O276" s="1140"/>
    </row>
    <row r="277" spans="1:16" ht="25.5" x14ac:dyDescent="0.2">
      <c r="A277" s="942"/>
      <c r="B277" s="1069"/>
      <c r="C277" s="9" t="s">
        <v>3229</v>
      </c>
      <c r="D277" s="262">
        <v>26.4</v>
      </c>
      <c r="E277" s="262">
        <v>28</v>
      </c>
      <c r="F277" s="262">
        <v>27</v>
      </c>
      <c r="G277" s="262">
        <v>25</v>
      </c>
      <c r="H277" s="262">
        <v>23</v>
      </c>
      <c r="I277" s="262">
        <v>20</v>
      </c>
      <c r="J277" s="1073"/>
      <c r="K277" s="1073"/>
      <c r="L277" s="1073"/>
      <c r="M277" s="1073"/>
      <c r="N277" s="1073"/>
      <c r="O277" s="1140"/>
    </row>
    <row r="278" spans="1:16" ht="105.75" customHeight="1" x14ac:dyDescent="0.2">
      <c r="A278" s="992"/>
      <c r="B278" s="1070"/>
      <c r="C278" s="317" t="s">
        <v>1477</v>
      </c>
      <c r="D278" s="199" t="s">
        <v>2904</v>
      </c>
      <c r="E278" s="262"/>
      <c r="F278" s="262"/>
      <c r="G278" s="1278" t="s">
        <v>2905</v>
      </c>
      <c r="H278" s="1279"/>
      <c r="I278" s="1280"/>
      <c r="J278" s="1074"/>
      <c r="K278" s="1074"/>
      <c r="L278" s="1074"/>
      <c r="M278" s="1074"/>
      <c r="N278" s="1074"/>
      <c r="O278" s="1141"/>
    </row>
    <row r="279" spans="1:16" ht="51" x14ac:dyDescent="0.2">
      <c r="A279" s="939">
        <v>39</v>
      </c>
      <c r="B279" s="1062" t="s">
        <v>3032</v>
      </c>
      <c r="C279" s="4" t="s">
        <v>3230</v>
      </c>
      <c r="D279" s="281">
        <v>81</v>
      </c>
      <c r="E279" s="281">
        <v>80</v>
      </c>
      <c r="F279" s="281">
        <v>78</v>
      </c>
      <c r="G279" s="281">
        <v>76</v>
      </c>
      <c r="H279" s="281">
        <v>74</v>
      </c>
      <c r="I279" s="281">
        <v>72</v>
      </c>
      <c r="J279" s="943">
        <f>SUM(J283:J295)</f>
        <v>2.129999999999999</v>
      </c>
      <c r="K279" s="943">
        <f>SUM(K283:K295)</f>
        <v>1.8</v>
      </c>
      <c r="L279" s="943">
        <f>SUM(L283:L295)</f>
        <v>0.03</v>
      </c>
      <c r="M279" s="943">
        <f>SUM(M283:M295)</f>
        <v>0.3</v>
      </c>
      <c r="N279" s="943" t="s">
        <v>2079</v>
      </c>
      <c r="O279" s="439"/>
    </row>
    <row r="280" spans="1:16" ht="25.5" x14ac:dyDescent="0.2">
      <c r="A280" s="940"/>
      <c r="B280" s="1063"/>
      <c r="C280" s="35" t="s">
        <v>3427</v>
      </c>
      <c r="D280" s="126">
        <v>-4.7</v>
      </c>
      <c r="E280" s="316" t="s">
        <v>1221</v>
      </c>
      <c r="F280" s="316" t="s">
        <v>1222</v>
      </c>
      <c r="G280" s="316" t="s">
        <v>1223</v>
      </c>
      <c r="H280" s="316">
        <v>0.2</v>
      </c>
      <c r="I280" s="891">
        <v>0.5</v>
      </c>
      <c r="J280" s="944"/>
      <c r="K280" s="944"/>
      <c r="L280" s="944"/>
      <c r="M280" s="944"/>
      <c r="N280" s="944"/>
      <c r="O280" s="312"/>
    </row>
    <row r="281" spans="1:16" ht="38.25" x14ac:dyDescent="0.2">
      <c r="A281" s="940"/>
      <c r="B281" s="1063"/>
      <c r="C281" s="18" t="s">
        <v>1478</v>
      </c>
      <c r="D281" s="268" t="s">
        <v>662</v>
      </c>
      <c r="E281" s="268">
        <v>20</v>
      </c>
      <c r="F281" s="268">
        <v>50</v>
      </c>
      <c r="G281" s="268">
        <v>200</v>
      </c>
      <c r="H281" s="268">
        <v>300</v>
      </c>
      <c r="I281" s="281">
        <v>500</v>
      </c>
      <c r="J281" s="899"/>
      <c r="K281" s="899"/>
      <c r="L281" s="899"/>
      <c r="M281" s="899"/>
      <c r="N281" s="1345" t="s">
        <v>361</v>
      </c>
      <c r="O281" s="312"/>
    </row>
    <row r="282" spans="1:16" ht="51" x14ac:dyDescent="0.2">
      <c r="A282" s="940"/>
      <c r="B282" s="1063"/>
      <c r="C282" s="18" t="s">
        <v>2166</v>
      </c>
      <c r="D282" s="128">
        <v>10</v>
      </c>
      <c r="E282" s="128">
        <v>20</v>
      </c>
      <c r="F282" s="128">
        <v>100</v>
      </c>
      <c r="G282" s="128">
        <v>150</v>
      </c>
      <c r="H282" s="128">
        <v>250</v>
      </c>
      <c r="I282" s="281">
        <v>500</v>
      </c>
      <c r="J282" s="899"/>
      <c r="K282" s="899"/>
      <c r="L282" s="899"/>
      <c r="M282" s="899"/>
      <c r="N282" s="1346"/>
      <c r="O282" s="312"/>
    </row>
    <row r="283" spans="1:16" ht="38.25" x14ac:dyDescent="0.2">
      <c r="A283" s="848" t="s">
        <v>2973</v>
      </c>
      <c r="B283" s="445" t="s">
        <v>2218</v>
      </c>
      <c r="C283" s="19" t="s">
        <v>2167</v>
      </c>
      <c r="D283" s="422"/>
      <c r="E283" s="426" t="s">
        <v>0</v>
      </c>
      <c r="F283" s="426" t="s">
        <v>0</v>
      </c>
      <c r="G283" s="426" t="s">
        <v>0</v>
      </c>
      <c r="H283" s="426" t="s">
        <v>0</v>
      </c>
      <c r="I283" s="426" t="s">
        <v>0</v>
      </c>
      <c r="J283" s="395">
        <v>0.03</v>
      </c>
      <c r="K283" s="395">
        <v>0.03</v>
      </c>
      <c r="L283" s="395"/>
      <c r="M283" s="395"/>
      <c r="N283" s="132" t="s">
        <v>1479</v>
      </c>
      <c r="O283" s="189" t="s">
        <v>1480</v>
      </c>
    </row>
    <row r="284" spans="1:16" ht="51" x14ac:dyDescent="0.2">
      <c r="A284" s="848" t="s">
        <v>2974</v>
      </c>
      <c r="B284" s="63" t="s">
        <v>2906</v>
      </c>
      <c r="C284" s="33" t="s">
        <v>3417</v>
      </c>
      <c r="D284" s="426"/>
      <c r="E284" s="426" t="s">
        <v>0</v>
      </c>
      <c r="F284" s="426" t="s">
        <v>0</v>
      </c>
      <c r="G284" s="426" t="s">
        <v>0</v>
      </c>
      <c r="H284" s="426" t="s">
        <v>0</v>
      </c>
      <c r="I284" s="426" t="s">
        <v>0</v>
      </c>
      <c r="J284" s="395">
        <v>0.03</v>
      </c>
      <c r="K284" s="395">
        <v>0.03</v>
      </c>
      <c r="L284" s="395"/>
      <c r="M284" s="395"/>
      <c r="N284" s="132" t="s">
        <v>361</v>
      </c>
      <c r="O284" s="422" t="s">
        <v>1169</v>
      </c>
    </row>
    <row r="285" spans="1:16" ht="63.75" x14ac:dyDescent="0.2">
      <c r="A285" s="848" t="s">
        <v>2975</v>
      </c>
      <c r="B285" s="63" t="s">
        <v>3231</v>
      </c>
      <c r="C285" s="33" t="s">
        <v>2907</v>
      </c>
      <c r="D285" s="422"/>
      <c r="E285" s="422"/>
      <c r="F285" s="422" t="s">
        <v>0</v>
      </c>
      <c r="G285" s="422" t="s">
        <v>0</v>
      </c>
      <c r="H285" s="422" t="s">
        <v>0</v>
      </c>
      <c r="I285" s="422" t="s">
        <v>0</v>
      </c>
      <c r="J285" s="395">
        <v>0.03</v>
      </c>
      <c r="K285" s="395">
        <v>0.03</v>
      </c>
      <c r="L285" s="395"/>
      <c r="M285" s="395"/>
      <c r="N285" s="132" t="s">
        <v>1479</v>
      </c>
      <c r="O285" s="422" t="s">
        <v>1481</v>
      </c>
    </row>
    <row r="286" spans="1:16" ht="51" x14ac:dyDescent="0.2">
      <c r="A286" s="848" t="s">
        <v>2976</v>
      </c>
      <c r="B286" s="757" t="s">
        <v>3420</v>
      </c>
      <c r="C286" s="37" t="s">
        <v>2168</v>
      </c>
      <c r="D286" s="422"/>
      <c r="E286" s="422"/>
      <c r="F286" s="422" t="s">
        <v>0</v>
      </c>
      <c r="G286" s="422" t="s">
        <v>0</v>
      </c>
      <c r="H286" s="422" t="s">
        <v>0</v>
      </c>
      <c r="I286" s="422" t="s">
        <v>12</v>
      </c>
      <c r="J286" s="395">
        <v>0.03</v>
      </c>
      <c r="K286" s="395">
        <v>0.03</v>
      </c>
      <c r="L286" s="395"/>
      <c r="M286" s="395"/>
      <c r="N286" s="132" t="s">
        <v>2920</v>
      </c>
      <c r="O286" s="422" t="s">
        <v>1481</v>
      </c>
    </row>
    <row r="287" spans="1:16" ht="51" x14ac:dyDescent="0.2">
      <c r="A287" s="848" t="s">
        <v>2977</v>
      </c>
      <c r="B287" s="445" t="s">
        <v>3385</v>
      </c>
      <c r="C287" s="414" t="s">
        <v>1482</v>
      </c>
      <c r="D287" s="422"/>
      <c r="E287" s="422" t="s">
        <v>0</v>
      </c>
      <c r="F287" s="422" t="s">
        <v>0</v>
      </c>
      <c r="G287" s="422" t="s">
        <v>0</v>
      </c>
      <c r="H287" s="422" t="s">
        <v>0</v>
      </c>
      <c r="I287" s="422" t="s">
        <v>0</v>
      </c>
      <c r="J287" s="395">
        <v>0.03</v>
      </c>
      <c r="K287" s="410">
        <v>0.03</v>
      </c>
      <c r="L287" s="395"/>
      <c r="M287" s="395"/>
      <c r="N287" s="132" t="s">
        <v>2171</v>
      </c>
      <c r="O287" s="422" t="s">
        <v>1481</v>
      </c>
    </row>
    <row r="288" spans="1:16" ht="51" x14ac:dyDescent="0.2">
      <c r="A288" s="848" t="s">
        <v>2978</v>
      </c>
      <c r="B288" s="63" t="s">
        <v>3304</v>
      </c>
      <c r="C288" s="34" t="s">
        <v>1483</v>
      </c>
      <c r="D288" s="426"/>
      <c r="E288" s="422" t="s">
        <v>0</v>
      </c>
      <c r="F288" s="422" t="s">
        <v>0</v>
      </c>
      <c r="G288" s="422" t="s">
        <v>0</v>
      </c>
      <c r="H288" s="422" t="s">
        <v>0</v>
      </c>
      <c r="I288" s="422" t="s">
        <v>0</v>
      </c>
      <c r="J288" s="395">
        <v>0.03</v>
      </c>
      <c r="K288" s="395">
        <v>0.03</v>
      </c>
      <c r="L288" s="395"/>
      <c r="M288" s="395"/>
      <c r="N288" s="132" t="s">
        <v>1484</v>
      </c>
      <c r="O288" s="422" t="s">
        <v>1481</v>
      </c>
    </row>
    <row r="289" spans="1:16" ht="51" x14ac:dyDescent="0.2">
      <c r="A289" s="848" t="s">
        <v>2979</v>
      </c>
      <c r="B289" s="63" t="s">
        <v>2802</v>
      </c>
      <c r="C289" s="12" t="s">
        <v>1485</v>
      </c>
      <c r="D289" s="426"/>
      <c r="E289" s="426"/>
      <c r="F289" s="422" t="s">
        <v>0</v>
      </c>
      <c r="G289" s="422"/>
      <c r="H289" s="422"/>
      <c r="I289" s="422"/>
      <c r="J289" s="395">
        <v>1.5</v>
      </c>
      <c r="K289" s="395">
        <v>1.5</v>
      </c>
      <c r="L289" s="395"/>
      <c r="M289" s="395"/>
      <c r="N289" s="132" t="s">
        <v>1486</v>
      </c>
      <c r="O289" s="422" t="s">
        <v>1481</v>
      </c>
    </row>
    <row r="290" spans="1:16" ht="61.15" customHeight="1" x14ac:dyDescent="0.2">
      <c r="A290" s="848" t="s">
        <v>2980</v>
      </c>
      <c r="B290" s="63" t="s">
        <v>3232</v>
      </c>
      <c r="C290" s="12" t="s">
        <v>1487</v>
      </c>
      <c r="D290" s="426" t="s">
        <v>12</v>
      </c>
      <c r="E290" s="422" t="s">
        <v>0</v>
      </c>
      <c r="F290" s="422" t="s">
        <v>0</v>
      </c>
      <c r="G290" s="422" t="s">
        <v>0</v>
      </c>
      <c r="H290" s="422" t="s">
        <v>0</v>
      </c>
      <c r="I290" s="422" t="s">
        <v>0</v>
      </c>
      <c r="J290" s="395">
        <v>0.3</v>
      </c>
      <c r="K290" s="395"/>
      <c r="L290" s="395"/>
      <c r="M290" s="395">
        <v>0.3</v>
      </c>
      <c r="N290" s="132" t="s">
        <v>2921</v>
      </c>
      <c r="O290" s="422" t="s">
        <v>3418</v>
      </c>
    </row>
    <row r="291" spans="1:16" ht="58.15" customHeight="1" x14ac:dyDescent="0.2">
      <c r="A291" s="848" t="s">
        <v>2981</v>
      </c>
      <c r="B291" s="63" t="s">
        <v>3233</v>
      </c>
      <c r="C291" s="12" t="s">
        <v>3419</v>
      </c>
      <c r="D291" s="426"/>
      <c r="E291" s="422" t="s">
        <v>0</v>
      </c>
      <c r="F291" s="422" t="s">
        <v>0</v>
      </c>
      <c r="G291" s="422" t="s">
        <v>0</v>
      </c>
      <c r="H291" s="422" t="s">
        <v>0</v>
      </c>
      <c r="I291" s="422" t="s">
        <v>0</v>
      </c>
      <c r="J291" s="395">
        <v>0.03</v>
      </c>
      <c r="K291" s="395">
        <v>0.03</v>
      </c>
      <c r="L291" s="395"/>
      <c r="M291" s="395"/>
      <c r="N291" s="132" t="s">
        <v>1479</v>
      </c>
      <c r="O291" s="422" t="s">
        <v>1481</v>
      </c>
    </row>
    <row r="292" spans="1:16" ht="51" x14ac:dyDescent="0.2">
      <c r="A292" s="848" t="s">
        <v>2982</v>
      </c>
      <c r="B292" s="63" t="s">
        <v>3305</v>
      </c>
      <c r="C292" s="12" t="s">
        <v>1555</v>
      </c>
      <c r="D292" s="426"/>
      <c r="E292" s="422"/>
      <c r="F292" s="422"/>
      <c r="G292" s="422"/>
      <c r="H292" s="422" t="s">
        <v>0</v>
      </c>
      <c r="I292" s="422" t="s">
        <v>0</v>
      </c>
      <c r="J292" s="395">
        <v>0.03</v>
      </c>
      <c r="K292" s="395">
        <v>0.03</v>
      </c>
      <c r="L292" s="395"/>
      <c r="M292" s="395"/>
      <c r="N292" s="132" t="s">
        <v>2922</v>
      </c>
      <c r="O292" s="422" t="s">
        <v>1481</v>
      </c>
    </row>
    <row r="293" spans="1:16" ht="51" x14ac:dyDescent="0.2">
      <c r="A293" s="848" t="s">
        <v>2983</v>
      </c>
      <c r="B293" s="63" t="s">
        <v>3234</v>
      </c>
      <c r="C293" s="12" t="s">
        <v>3193</v>
      </c>
      <c r="D293" s="426"/>
      <c r="E293" s="422"/>
      <c r="F293" s="422" t="s">
        <v>0</v>
      </c>
      <c r="G293" s="422" t="s">
        <v>0</v>
      </c>
      <c r="H293" s="422" t="s">
        <v>0</v>
      </c>
      <c r="I293" s="422" t="s">
        <v>0</v>
      </c>
      <c r="J293" s="395">
        <v>0.03</v>
      </c>
      <c r="K293" s="395"/>
      <c r="L293" s="395">
        <v>0.03</v>
      </c>
      <c r="M293" s="395"/>
      <c r="N293" s="132" t="s">
        <v>1479</v>
      </c>
      <c r="O293" s="422" t="s">
        <v>1481</v>
      </c>
    </row>
    <row r="294" spans="1:16" ht="38.25" x14ac:dyDescent="0.2">
      <c r="A294" s="848" t="s">
        <v>2992</v>
      </c>
      <c r="B294" s="445" t="s">
        <v>3306</v>
      </c>
      <c r="C294" s="75" t="s">
        <v>1488</v>
      </c>
      <c r="D294" s="144"/>
      <c r="E294" s="146" t="s">
        <v>0</v>
      </c>
      <c r="F294" s="146" t="s">
        <v>0</v>
      </c>
      <c r="G294" s="146" t="s">
        <v>0</v>
      </c>
      <c r="H294" s="146" t="s">
        <v>0</v>
      </c>
      <c r="I294" s="146" t="s">
        <v>0</v>
      </c>
      <c r="J294" s="410">
        <v>0.03</v>
      </c>
      <c r="K294" s="410">
        <v>0.03</v>
      </c>
      <c r="L294" s="410"/>
      <c r="M294" s="410"/>
      <c r="N294" s="132" t="s">
        <v>2922</v>
      </c>
      <c r="O294" s="146" t="s">
        <v>1481</v>
      </c>
    </row>
    <row r="295" spans="1:16" s="252" customFormat="1" ht="51" x14ac:dyDescent="0.2">
      <c r="A295" s="848" t="s">
        <v>2993</v>
      </c>
      <c r="B295" s="63" t="s">
        <v>2446</v>
      </c>
      <c r="C295" s="912" t="s">
        <v>3235</v>
      </c>
      <c r="D295" s="426"/>
      <c r="E295" s="422" t="s">
        <v>0</v>
      </c>
      <c r="F295" s="422" t="s">
        <v>0</v>
      </c>
      <c r="G295" s="422" t="s">
        <v>0</v>
      </c>
      <c r="H295" s="422" t="s">
        <v>0</v>
      </c>
      <c r="I295" s="422" t="s">
        <v>0</v>
      </c>
      <c r="J295" s="395">
        <v>0.03</v>
      </c>
      <c r="K295" s="395">
        <v>0.03</v>
      </c>
      <c r="L295" s="395"/>
      <c r="M295" s="395"/>
      <c r="N295" s="132" t="s">
        <v>2923</v>
      </c>
      <c r="O295" s="190" t="s">
        <v>1481</v>
      </c>
      <c r="P295" s="415"/>
    </row>
    <row r="296" spans="1:16" s="252" customFormat="1" ht="49.9" customHeight="1" x14ac:dyDescent="0.2">
      <c r="A296" s="848">
        <v>40</v>
      </c>
      <c r="B296" s="753" t="s">
        <v>3033</v>
      </c>
      <c r="C296" s="4" t="s">
        <v>2169</v>
      </c>
      <c r="D296" s="128">
        <v>12.52</v>
      </c>
      <c r="E296" s="128">
        <v>15</v>
      </c>
      <c r="F296" s="128">
        <v>18</v>
      </c>
      <c r="G296" s="128">
        <v>20</v>
      </c>
      <c r="H296" s="128">
        <v>22.5</v>
      </c>
      <c r="I296" s="128">
        <v>23</v>
      </c>
      <c r="J296" s="744">
        <f>SUM(J297:J297)</f>
        <v>0.03</v>
      </c>
      <c r="K296" s="744">
        <f>SUM(K297:K297)</f>
        <v>0.03</v>
      </c>
      <c r="L296" s="744">
        <f>SUM(L297:L297)</f>
        <v>0</v>
      </c>
      <c r="M296" s="744">
        <f>SUM(M297:M297)</f>
        <v>0</v>
      </c>
      <c r="N296" s="909" t="s">
        <v>2908</v>
      </c>
      <c r="O296" s="309"/>
      <c r="P296" s="415"/>
    </row>
    <row r="297" spans="1:16" s="252" customFormat="1" ht="51" x14ac:dyDescent="0.2">
      <c r="A297" s="848">
        <v>41</v>
      </c>
      <c r="B297" s="63" t="s">
        <v>2219</v>
      </c>
      <c r="C297" s="34" t="s">
        <v>1489</v>
      </c>
      <c r="D297" s="139"/>
      <c r="E297" s="422" t="s">
        <v>0</v>
      </c>
      <c r="F297" s="422" t="s">
        <v>0</v>
      </c>
      <c r="G297" s="422" t="s">
        <v>0</v>
      </c>
      <c r="H297" s="422" t="s">
        <v>0</v>
      </c>
      <c r="I297" s="422" t="s">
        <v>0</v>
      </c>
      <c r="J297" s="395">
        <v>0.03</v>
      </c>
      <c r="K297" s="395">
        <v>0.03</v>
      </c>
      <c r="L297" s="395"/>
      <c r="M297" s="395"/>
      <c r="N297" s="132" t="s">
        <v>361</v>
      </c>
      <c r="O297" s="190" t="s">
        <v>1481</v>
      </c>
      <c r="P297" s="415"/>
    </row>
    <row r="298" spans="1:16" s="252" customFormat="1" ht="63.75" x14ac:dyDescent="0.2">
      <c r="A298" s="892">
        <v>42</v>
      </c>
      <c r="B298" s="894" t="s">
        <v>3034</v>
      </c>
      <c r="C298" s="307" t="s">
        <v>2909</v>
      </c>
      <c r="D298" s="443" t="s">
        <v>662</v>
      </c>
      <c r="E298" s="443">
        <v>3</v>
      </c>
      <c r="F298" s="443">
        <v>4</v>
      </c>
      <c r="G298" s="443">
        <v>5</v>
      </c>
      <c r="H298" s="443">
        <v>6</v>
      </c>
      <c r="I298" s="443">
        <v>8</v>
      </c>
      <c r="J298" s="893">
        <f>J299</f>
        <v>17.82</v>
      </c>
      <c r="K298" s="893">
        <f>K299</f>
        <v>4.5600000000000005</v>
      </c>
      <c r="L298" s="893">
        <f>L299</f>
        <v>0</v>
      </c>
      <c r="M298" s="893">
        <f>M299</f>
        <v>13.260000000000002</v>
      </c>
      <c r="N298" s="308" t="s">
        <v>2912</v>
      </c>
      <c r="O298" s="308"/>
      <c r="P298" s="415"/>
    </row>
    <row r="299" spans="1:16" s="252" customFormat="1" ht="38.25" x14ac:dyDescent="0.2">
      <c r="A299" s="872">
        <v>43</v>
      </c>
      <c r="B299" s="92" t="s">
        <v>3035</v>
      </c>
      <c r="C299" s="310" t="s">
        <v>2070</v>
      </c>
      <c r="D299" s="448">
        <v>1500</v>
      </c>
      <c r="E299" s="448">
        <v>2050</v>
      </c>
      <c r="F299" s="448">
        <v>3100</v>
      </c>
      <c r="G299" s="448">
        <v>3525</v>
      </c>
      <c r="H299" s="448">
        <v>4350</v>
      </c>
      <c r="I299" s="448">
        <v>5000</v>
      </c>
      <c r="J299" s="510">
        <f>J300+J313</f>
        <v>17.82</v>
      </c>
      <c r="K299" s="510">
        <f>K300+K313</f>
        <v>4.5600000000000005</v>
      </c>
      <c r="L299" s="510">
        <f>L300+L313</f>
        <v>0</v>
      </c>
      <c r="M299" s="510">
        <f>M300+M313</f>
        <v>13.260000000000002</v>
      </c>
      <c r="N299" s="311" t="s">
        <v>2924</v>
      </c>
      <c r="O299" s="311"/>
      <c r="P299" s="415"/>
    </row>
    <row r="300" spans="1:16" s="252" customFormat="1" ht="51.75" customHeight="1" x14ac:dyDescent="0.2">
      <c r="A300" s="941">
        <v>44</v>
      </c>
      <c r="B300" s="1169" t="s">
        <v>3036</v>
      </c>
      <c r="C300" s="449" t="s">
        <v>2170</v>
      </c>
      <c r="D300" s="749">
        <v>9.6</v>
      </c>
      <c r="E300" s="749">
        <v>8.1999999999999993</v>
      </c>
      <c r="F300" s="749">
        <v>8.5</v>
      </c>
      <c r="G300" s="749">
        <v>8.6999999999999993</v>
      </c>
      <c r="H300" s="749">
        <v>9</v>
      </c>
      <c r="I300" s="749">
        <v>9.5</v>
      </c>
      <c r="J300" s="943">
        <f>SUM(J302:J312)</f>
        <v>16.89</v>
      </c>
      <c r="K300" s="943">
        <f>SUM(K302:K312)</f>
        <v>4.2300000000000004</v>
      </c>
      <c r="L300" s="943">
        <f>SUM(L302:L312)</f>
        <v>0</v>
      </c>
      <c r="M300" s="943">
        <f>SUM(M302:M312)</f>
        <v>12.660000000000002</v>
      </c>
      <c r="N300" s="914" t="s">
        <v>2911</v>
      </c>
      <c r="O300" s="444"/>
      <c r="P300" s="415"/>
    </row>
    <row r="301" spans="1:16" s="252" customFormat="1" ht="30" customHeight="1" x14ac:dyDescent="0.2">
      <c r="A301" s="942"/>
      <c r="B301" s="1343"/>
      <c r="C301" s="4" t="s">
        <v>3236</v>
      </c>
      <c r="D301" s="440">
        <v>24</v>
      </c>
      <c r="E301" s="128">
        <v>23</v>
      </c>
      <c r="F301" s="128">
        <v>22</v>
      </c>
      <c r="G301" s="128">
        <v>21</v>
      </c>
      <c r="H301" s="128">
        <v>20</v>
      </c>
      <c r="I301" s="128">
        <v>18</v>
      </c>
      <c r="J301" s="998"/>
      <c r="K301" s="998"/>
      <c r="L301" s="998"/>
      <c r="M301" s="998"/>
      <c r="N301" s="915" t="s">
        <v>2910</v>
      </c>
      <c r="O301" s="312"/>
      <c r="P301" s="415"/>
    </row>
    <row r="302" spans="1:16" ht="38.25" x14ac:dyDescent="0.2">
      <c r="A302" s="848" t="s">
        <v>2973</v>
      </c>
      <c r="B302" s="63" t="s">
        <v>3237</v>
      </c>
      <c r="C302" s="33" t="s">
        <v>1490</v>
      </c>
      <c r="D302" s="139"/>
      <c r="E302" s="426" t="s">
        <v>0</v>
      </c>
      <c r="F302" s="426" t="s">
        <v>0</v>
      </c>
      <c r="G302" s="426" t="s">
        <v>0</v>
      </c>
      <c r="H302" s="426" t="s">
        <v>0</v>
      </c>
      <c r="I302" s="426" t="s">
        <v>0</v>
      </c>
      <c r="J302" s="395">
        <v>0.03</v>
      </c>
      <c r="K302" s="395"/>
      <c r="L302" s="395"/>
      <c r="M302" s="395">
        <v>0.03</v>
      </c>
      <c r="N302" s="146" t="s">
        <v>2925</v>
      </c>
      <c r="O302" s="189" t="s">
        <v>1481</v>
      </c>
    </row>
    <row r="303" spans="1:16" ht="51" x14ac:dyDescent="0.2">
      <c r="A303" s="848" t="s">
        <v>2974</v>
      </c>
      <c r="B303" s="63" t="s">
        <v>2344</v>
      </c>
      <c r="C303" s="33" t="s">
        <v>1957</v>
      </c>
      <c r="D303" s="139"/>
      <c r="E303" s="422" t="s">
        <v>0</v>
      </c>
      <c r="F303" s="422" t="s">
        <v>0</v>
      </c>
      <c r="G303" s="422"/>
      <c r="H303" s="422"/>
      <c r="I303" s="422"/>
      <c r="J303" s="395">
        <v>0.3</v>
      </c>
      <c r="K303" s="395">
        <v>0.3</v>
      </c>
      <c r="L303" s="395"/>
      <c r="M303" s="395"/>
      <c r="N303" s="422" t="s">
        <v>2920</v>
      </c>
      <c r="O303" s="422" t="s">
        <v>1481</v>
      </c>
    </row>
    <row r="304" spans="1:16" ht="89.25" x14ac:dyDescent="0.2">
      <c r="A304" s="848" t="s">
        <v>2975</v>
      </c>
      <c r="B304" s="63" t="s">
        <v>2473</v>
      </c>
      <c r="C304" s="21" t="s">
        <v>3428</v>
      </c>
      <c r="D304" s="139"/>
      <c r="E304" s="422" t="s">
        <v>0</v>
      </c>
      <c r="F304" s="422" t="s">
        <v>0</v>
      </c>
      <c r="G304" s="422" t="s">
        <v>0</v>
      </c>
      <c r="H304" s="422" t="s">
        <v>0</v>
      </c>
      <c r="I304" s="422" t="s">
        <v>0</v>
      </c>
      <c r="J304" s="395">
        <v>0.3</v>
      </c>
      <c r="K304" s="395">
        <v>0.3</v>
      </c>
      <c r="L304" s="395"/>
      <c r="M304" s="395"/>
      <c r="N304" s="140" t="s">
        <v>1231</v>
      </c>
      <c r="O304" s="422" t="s">
        <v>1481</v>
      </c>
    </row>
    <row r="305" spans="1:16" ht="102" x14ac:dyDescent="0.2">
      <c r="A305" s="848" t="s">
        <v>2976</v>
      </c>
      <c r="B305" s="63" t="s">
        <v>3307</v>
      </c>
      <c r="C305" s="33" t="s">
        <v>1491</v>
      </c>
      <c r="D305" s="139"/>
      <c r="E305" s="422" t="s">
        <v>0</v>
      </c>
      <c r="F305" s="422" t="s">
        <v>0</v>
      </c>
      <c r="G305" s="422" t="s">
        <v>0</v>
      </c>
      <c r="H305" s="422" t="s">
        <v>0</v>
      </c>
      <c r="I305" s="422" t="s">
        <v>0</v>
      </c>
      <c r="J305" s="395">
        <v>10</v>
      </c>
      <c r="K305" s="395">
        <v>3</v>
      </c>
      <c r="L305" s="395"/>
      <c r="M305" s="395">
        <v>7</v>
      </c>
      <c r="N305" s="422" t="s">
        <v>2913</v>
      </c>
      <c r="O305" s="422" t="s">
        <v>1481</v>
      </c>
    </row>
    <row r="306" spans="1:16" ht="38.25" x14ac:dyDescent="0.2">
      <c r="A306" s="848" t="s">
        <v>2977</v>
      </c>
      <c r="B306" s="64" t="s">
        <v>2790</v>
      </c>
      <c r="C306" s="34" t="s">
        <v>1492</v>
      </c>
      <c r="D306" s="139"/>
      <c r="E306" s="422" t="s">
        <v>0</v>
      </c>
      <c r="F306" s="422" t="s">
        <v>0</v>
      </c>
      <c r="G306" s="422" t="s">
        <v>0</v>
      </c>
      <c r="H306" s="422" t="s">
        <v>0</v>
      </c>
      <c r="I306" s="422" t="s">
        <v>0</v>
      </c>
      <c r="J306" s="395">
        <v>0.3</v>
      </c>
      <c r="K306" s="395">
        <v>0.3</v>
      </c>
      <c r="L306" s="395"/>
      <c r="M306" s="395"/>
      <c r="N306" s="422" t="s">
        <v>2914</v>
      </c>
      <c r="O306" s="422" t="s">
        <v>1481</v>
      </c>
    </row>
    <row r="307" spans="1:16" ht="51" x14ac:dyDescent="0.2">
      <c r="A307" s="848" t="s">
        <v>2978</v>
      </c>
      <c r="B307" s="63" t="s">
        <v>3308</v>
      </c>
      <c r="C307" s="65" t="s">
        <v>1493</v>
      </c>
      <c r="D307" s="139"/>
      <c r="E307" s="422" t="s">
        <v>0</v>
      </c>
      <c r="F307" s="422" t="s">
        <v>0</v>
      </c>
      <c r="G307" s="422" t="s">
        <v>0</v>
      </c>
      <c r="H307" s="422" t="s">
        <v>0</v>
      </c>
      <c r="I307" s="422" t="s">
        <v>0</v>
      </c>
      <c r="J307" s="395">
        <v>0.03</v>
      </c>
      <c r="K307" s="511" t="s">
        <v>12</v>
      </c>
      <c r="L307" s="395"/>
      <c r="M307" s="395">
        <v>0.03</v>
      </c>
      <c r="N307" s="422" t="s">
        <v>2915</v>
      </c>
      <c r="O307" s="422" t="s">
        <v>1481</v>
      </c>
    </row>
    <row r="308" spans="1:16" ht="63.75" x14ac:dyDescent="0.2">
      <c r="A308" s="848" t="s">
        <v>2979</v>
      </c>
      <c r="B308" s="63" t="s">
        <v>3309</v>
      </c>
      <c r="C308" s="33" t="s">
        <v>1494</v>
      </c>
      <c r="D308" s="139"/>
      <c r="E308" s="422" t="s">
        <v>0</v>
      </c>
      <c r="F308" s="422" t="s">
        <v>0</v>
      </c>
      <c r="G308" s="422" t="s">
        <v>0</v>
      </c>
      <c r="H308" s="422" t="s">
        <v>0</v>
      </c>
      <c r="I308" s="422" t="s">
        <v>0</v>
      </c>
      <c r="J308" s="395">
        <v>0.3</v>
      </c>
      <c r="K308" s="395">
        <v>0.3</v>
      </c>
      <c r="L308" s="395"/>
      <c r="M308" s="395"/>
      <c r="N308" s="422" t="s">
        <v>2915</v>
      </c>
      <c r="O308" s="422" t="s">
        <v>1481</v>
      </c>
    </row>
    <row r="309" spans="1:16" ht="38.25" x14ac:dyDescent="0.2">
      <c r="A309" s="848" t="s">
        <v>2980</v>
      </c>
      <c r="B309" s="63" t="s">
        <v>3285</v>
      </c>
      <c r="C309" s="33" t="s">
        <v>1495</v>
      </c>
      <c r="D309" s="426"/>
      <c r="E309" s="422" t="s">
        <v>0</v>
      </c>
      <c r="F309" s="422" t="s">
        <v>0</v>
      </c>
      <c r="G309" s="426"/>
      <c r="H309" s="426"/>
      <c r="I309" s="426"/>
      <c r="J309" s="395">
        <v>5</v>
      </c>
      <c r="K309" s="395"/>
      <c r="L309" s="395"/>
      <c r="M309" s="395">
        <v>5</v>
      </c>
      <c r="N309" s="422" t="s">
        <v>2914</v>
      </c>
      <c r="O309" s="422" t="s">
        <v>1481</v>
      </c>
    </row>
    <row r="310" spans="1:16" ht="63.75" x14ac:dyDescent="0.2">
      <c r="A310" s="848" t="s">
        <v>2981</v>
      </c>
      <c r="B310" s="63" t="s">
        <v>3310</v>
      </c>
      <c r="C310" s="65" t="s">
        <v>1496</v>
      </c>
      <c r="D310" s="139"/>
      <c r="E310" s="422" t="s">
        <v>0</v>
      </c>
      <c r="F310" s="422" t="s">
        <v>0</v>
      </c>
      <c r="G310" s="422" t="s">
        <v>0</v>
      </c>
      <c r="H310" s="422"/>
      <c r="I310" s="422"/>
      <c r="J310" s="395">
        <v>0.3</v>
      </c>
      <c r="K310" s="395"/>
      <c r="L310" s="395"/>
      <c r="M310" s="395">
        <v>0.3</v>
      </c>
      <c r="N310" s="422" t="s">
        <v>1484</v>
      </c>
      <c r="O310" s="422" t="s">
        <v>1481</v>
      </c>
    </row>
    <row r="311" spans="1:16" ht="76.5" x14ac:dyDescent="0.2">
      <c r="A311" s="848" t="s">
        <v>2982</v>
      </c>
      <c r="B311" s="63" t="s">
        <v>2895</v>
      </c>
      <c r="C311" s="65" t="s">
        <v>3429</v>
      </c>
      <c r="D311" s="139"/>
      <c r="E311" s="422" t="s">
        <v>0</v>
      </c>
      <c r="F311" s="422" t="s">
        <v>0</v>
      </c>
      <c r="G311" s="422"/>
      <c r="H311" s="422"/>
      <c r="I311" s="422"/>
      <c r="J311" s="395">
        <v>0.3</v>
      </c>
      <c r="K311" s="395"/>
      <c r="L311" s="395"/>
      <c r="M311" s="395">
        <v>0.3</v>
      </c>
      <c r="N311" s="422" t="s">
        <v>2914</v>
      </c>
      <c r="O311" s="422" t="s">
        <v>1481</v>
      </c>
    </row>
    <row r="312" spans="1:16" ht="76.5" x14ac:dyDescent="0.2">
      <c r="A312" s="848" t="s">
        <v>2983</v>
      </c>
      <c r="B312" s="63" t="s">
        <v>3311</v>
      </c>
      <c r="C312" s="65" t="s">
        <v>1497</v>
      </c>
      <c r="D312" s="139"/>
      <c r="E312" s="426"/>
      <c r="F312" s="426"/>
      <c r="G312" s="422" t="s">
        <v>0</v>
      </c>
      <c r="H312" s="422" t="s">
        <v>0</v>
      </c>
      <c r="I312" s="422"/>
      <c r="J312" s="395">
        <v>0.03</v>
      </c>
      <c r="K312" s="395">
        <v>0.03</v>
      </c>
      <c r="L312" s="395"/>
      <c r="M312" s="395"/>
      <c r="N312" s="422" t="s">
        <v>2914</v>
      </c>
      <c r="O312" s="422" t="s">
        <v>1481</v>
      </c>
    </row>
    <row r="313" spans="1:16" s="252" customFormat="1" ht="63.75" x14ac:dyDescent="0.2">
      <c r="A313" s="848">
        <v>45</v>
      </c>
      <c r="B313" s="745" t="s">
        <v>3037</v>
      </c>
      <c r="C313" s="4" t="s">
        <v>2071</v>
      </c>
      <c r="D313" s="128" t="s">
        <v>662</v>
      </c>
      <c r="E313" s="128">
        <v>4</v>
      </c>
      <c r="F313" s="128">
        <v>6</v>
      </c>
      <c r="G313" s="128">
        <v>8</v>
      </c>
      <c r="H313" s="128">
        <v>10</v>
      </c>
      <c r="I313" s="128">
        <v>12</v>
      </c>
      <c r="J313" s="744">
        <f>SUM(J314:J317)</f>
        <v>0.92999999999999994</v>
      </c>
      <c r="K313" s="744">
        <f>SUM(K314:K317)</f>
        <v>0.32999999999999996</v>
      </c>
      <c r="L313" s="744">
        <f>SUM(L314:L317)</f>
        <v>0</v>
      </c>
      <c r="M313" s="744">
        <f>SUM(M314:M317)</f>
        <v>0.6</v>
      </c>
      <c r="N313" s="748" t="s">
        <v>1484</v>
      </c>
      <c r="O313" s="748"/>
      <c r="P313" s="415"/>
    </row>
    <row r="314" spans="1:16" ht="51" x14ac:dyDescent="0.2">
      <c r="A314" s="848" t="s">
        <v>2973</v>
      </c>
      <c r="B314" s="63" t="s">
        <v>3312</v>
      </c>
      <c r="C314" s="75" t="s">
        <v>1556</v>
      </c>
      <c r="D314" s="426"/>
      <c r="E314" s="426" t="s">
        <v>0</v>
      </c>
      <c r="F314" s="426" t="s">
        <v>0</v>
      </c>
      <c r="G314" s="426" t="s">
        <v>0</v>
      </c>
      <c r="H314" s="426" t="s">
        <v>0</v>
      </c>
      <c r="I314" s="426" t="s">
        <v>0</v>
      </c>
      <c r="J314" s="395">
        <v>0.3</v>
      </c>
      <c r="K314" s="395"/>
      <c r="L314" s="395"/>
      <c r="M314" s="395">
        <v>0.3</v>
      </c>
      <c r="N314" s="146" t="s">
        <v>2915</v>
      </c>
      <c r="O314" s="422" t="s">
        <v>1481</v>
      </c>
    </row>
    <row r="315" spans="1:16" ht="89.25" x14ac:dyDescent="0.2">
      <c r="A315" s="848" t="s">
        <v>2974</v>
      </c>
      <c r="B315" s="63" t="s">
        <v>3238</v>
      </c>
      <c r="C315" s="913" t="s">
        <v>3240</v>
      </c>
      <c r="D315" s="426"/>
      <c r="E315" s="426"/>
      <c r="F315" s="426"/>
      <c r="G315" s="422" t="s">
        <v>0</v>
      </c>
      <c r="H315" s="422" t="s">
        <v>0</v>
      </c>
      <c r="I315" s="422" t="s">
        <v>0</v>
      </c>
      <c r="J315" s="395">
        <v>0.03</v>
      </c>
      <c r="K315" s="395">
        <v>0.03</v>
      </c>
      <c r="L315" s="395"/>
      <c r="M315" s="395"/>
      <c r="N315" s="146" t="s">
        <v>2926</v>
      </c>
      <c r="O315" s="422" t="s">
        <v>1481</v>
      </c>
    </row>
    <row r="316" spans="1:16" ht="51" x14ac:dyDescent="0.2">
      <c r="A316" s="848" t="s">
        <v>2975</v>
      </c>
      <c r="B316" s="63" t="s">
        <v>3239</v>
      </c>
      <c r="C316" s="33" t="s">
        <v>3421</v>
      </c>
      <c r="D316" s="426"/>
      <c r="E316" s="422" t="s">
        <v>0</v>
      </c>
      <c r="F316" s="422" t="s">
        <v>0</v>
      </c>
      <c r="G316" s="422" t="s">
        <v>0</v>
      </c>
      <c r="H316" s="422" t="s">
        <v>0</v>
      </c>
      <c r="I316" s="422" t="s">
        <v>0</v>
      </c>
      <c r="J316" s="395">
        <v>0.3</v>
      </c>
      <c r="K316" s="395"/>
      <c r="L316" s="395"/>
      <c r="M316" s="395">
        <v>0.3</v>
      </c>
      <c r="N316" s="146" t="s">
        <v>3422</v>
      </c>
      <c r="O316" s="422" t="s">
        <v>1481</v>
      </c>
    </row>
    <row r="317" spans="1:16" ht="38.25" x14ac:dyDescent="0.2">
      <c r="A317" s="848" t="s">
        <v>2976</v>
      </c>
      <c r="B317" s="63" t="s">
        <v>3176</v>
      </c>
      <c r="C317" s="33" t="s">
        <v>1498</v>
      </c>
      <c r="D317" s="191" t="s">
        <v>12</v>
      </c>
      <c r="E317" s="422" t="s">
        <v>0</v>
      </c>
      <c r="F317" s="422" t="s">
        <v>0</v>
      </c>
      <c r="G317" s="422"/>
      <c r="H317" s="422"/>
      <c r="I317" s="422"/>
      <c r="J317" s="395">
        <v>0.3</v>
      </c>
      <c r="K317" s="395">
        <v>0.3</v>
      </c>
      <c r="L317" s="395"/>
      <c r="M317" s="395"/>
      <c r="N317" s="146" t="s">
        <v>3422</v>
      </c>
      <c r="O317" s="422" t="s">
        <v>1481</v>
      </c>
    </row>
    <row r="318" spans="1:16" x14ac:dyDescent="0.2">
      <c r="A318" s="1043" t="s">
        <v>3226</v>
      </c>
      <c r="B318" s="1044"/>
      <c r="C318" s="1044"/>
      <c r="D318" s="1044"/>
      <c r="E318" s="1044"/>
      <c r="F318" s="1044"/>
      <c r="G318" s="1044"/>
      <c r="H318" s="1044"/>
      <c r="I318" s="1045"/>
      <c r="J318" s="509">
        <f>J272+J298</f>
        <v>19.98</v>
      </c>
      <c r="K318" s="509">
        <f>K272+K298</f>
        <v>6.3900000000000006</v>
      </c>
      <c r="L318" s="509">
        <f>L272+L298</f>
        <v>0.03</v>
      </c>
      <c r="M318" s="509">
        <f>M272+M298</f>
        <v>13.560000000000002</v>
      </c>
      <c r="N318" s="278"/>
      <c r="O318" s="278"/>
    </row>
    <row r="319" spans="1:16" x14ac:dyDescent="0.2">
      <c r="A319" s="1043" t="s">
        <v>3242</v>
      </c>
      <c r="B319" s="1044"/>
      <c r="C319" s="1044"/>
      <c r="D319" s="1044"/>
      <c r="E319" s="1044"/>
      <c r="F319" s="1044"/>
      <c r="G319" s="1044"/>
      <c r="H319" s="1044"/>
      <c r="I319" s="1045"/>
      <c r="J319" s="572">
        <f>SUM(K319:M319)</f>
        <v>100.00000000000003</v>
      </c>
      <c r="K319" s="504">
        <f>K318/$J318*100</f>
        <v>31.981981981981981</v>
      </c>
      <c r="L319" s="504">
        <f>L318/$J318*100</f>
        <v>0.15015015015015015</v>
      </c>
      <c r="M319" s="504">
        <f>M318/$J318*100</f>
        <v>67.867867867867886</v>
      </c>
      <c r="N319" s="278"/>
      <c r="O319" s="438"/>
    </row>
    <row r="320" spans="1:16" s="252" customFormat="1" ht="15.75" x14ac:dyDescent="0.2">
      <c r="A320" s="1008" t="s">
        <v>2953</v>
      </c>
      <c r="B320" s="1047"/>
      <c r="C320" s="1047"/>
      <c r="D320" s="1047"/>
      <c r="E320" s="1047"/>
      <c r="F320" s="1047"/>
      <c r="G320" s="1047"/>
      <c r="H320" s="1047"/>
      <c r="I320" s="1047"/>
      <c r="J320" s="1047"/>
      <c r="K320" s="1047"/>
      <c r="L320" s="1047"/>
      <c r="M320" s="1047"/>
      <c r="N320" s="1047"/>
      <c r="O320" s="1048"/>
      <c r="P320" s="415"/>
    </row>
    <row r="321" spans="1:16" s="252" customFormat="1" ht="25.5" x14ac:dyDescent="0.2">
      <c r="A321" s="932">
        <v>46</v>
      </c>
      <c r="B321" s="1292" t="s">
        <v>3038</v>
      </c>
      <c r="C321" s="66" t="s">
        <v>1801</v>
      </c>
      <c r="D321" s="303">
        <v>55.8</v>
      </c>
      <c r="E321" s="304">
        <v>58.204457013940981</v>
      </c>
      <c r="F321" s="304">
        <v>56.615919894182277</v>
      </c>
      <c r="G321" s="304">
        <v>54.566206407674947</v>
      </c>
      <c r="H321" s="192"/>
      <c r="I321" s="192"/>
      <c r="J321" s="931">
        <f>J323</f>
        <v>7.3999999999999995</v>
      </c>
      <c r="K321" s="931">
        <f>K323</f>
        <v>7.3999999999999995</v>
      </c>
      <c r="L321" s="931">
        <f>L323</f>
        <v>0</v>
      </c>
      <c r="M321" s="931">
        <f>M323</f>
        <v>0</v>
      </c>
      <c r="N321" s="930" t="s">
        <v>1455</v>
      </c>
      <c r="O321" s="930"/>
      <c r="P321" s="415"/>
    </row>
    <row r="322" spans="1:16" s="252" customFormat="1" x14ac:dyDescent="0.2">
      <c r="A322" s="932"/>
      <c r="B322" s="1293"/>
      <c r="C322" s="66" t="s">
        <v>1453</v>
      </c>
      <c r="D322" s="305" t="s">
        <v>1226</v>
      </c>
      <c r="E322" s="192"/>
      <c r="F322" s="192"/>
      <c r="G322" s="192"/>
      <c r="H322" s="192"/>
      <c r="I322" s="192"/>
      <c r="J322" s="945"/>
      <c r="K322" s="945"/>
      <c r="L322" s="931"/>
      <c r="M322" s="931"/>
      <c r="N322" s="930"/>
      <c r="O322" s="930"/>
      <c r="P322" s="415"/>
    </row>
    <row r="323" spans="1:16" s="252" customFormat="1" ht="25.5" x14ac:dyDescent="0.2">
      <c r="A323" s="1007">
        <v>47</v>
      </c>
      <c r="B323" s="1232" t="s">
        <v>3039</v>
      </c>
      <c r="C323" s="76" t="s">
        <v>1802</v>
      </c>
      <c r="D323" s="208">
        <v>14.5</v>
      </c>
      <c r="E323" s="209">
        <v>15.554751971330033</v>
      </c>
      <c r="F323" s="209">
        <v>15.697770227389574</v>
      </c>
      <c r="G323" s="209">
        <v>15.417353865958086</v>
      </c>
      <c r="H323" s="193"/>
      <c r="I323" s="193"/>
      <c r="J323" s="955">
        <f>J325</f>
        <v>7.3999999999999995</v>
      </c>
      <c r="K323" s="955">
        <f>K325</f>
        <v>7.3999999999999995</v>
      </c>
      <c r="L323" s="955">
        <f>L325</f>
        <v>0</v>
      </c>
      <c r="M323" s="955">
        <f>M325</f>
        <v>0</v>
      </c>
      <c r="N323" s="1006" t="s">
        <v>1455</v>
      </c>
      <c r="O323" s="1005"/>
      <c r="P323" s="415"/>
    </row>
    <row r="324" spans="1:16" s="252" customFormat="1" x14ac:dyDescent="0.2">
      <c r="A324" s="1007"/>
      <c r="B324" s="1234"/>
      <c r="C324" s="76" t="s">
        <v>1454</v>
      </c>
      <c r="D324" s="208">
        <v>41.3</v>
      </c>
      <c r="E324" s="209">
        <v>42.661578899077618</v>
      </c>
      <c r="F324" s="209">
        <v>40.918149666792694</v>
      </c>
      <c r="G324" s="209">
        <v>39.148852541716863</v>
      </c>
      <c r="H324" s="193"/>
      <c r="I324" s="193"/>
      <c r="J324" s="955"/>
      <c r="K324" s="955"/>
      <c r="L324" s="955"/>
      <c r="M324" s="955"/>
      <c r="N324" s="1006"/>
      <c r="O324" s="1005"/>
      <c r="P324" s="415"/>
    </row>
    <row r="325" spans="1:16" ht="25.5" x14ac:dyDescent="0.2">
      <c r="A325" s="869">
        <v>48</v>
      </c>
      <c r="B325" s="67" t="s">
        <v>3040</v>
      </c>
      <c r="C325" s="47" t="s">
        <v>1803</v>
      </c>
      <c r="D325" s="306"/>
      <c r="E325" s="192"/>
      <c r="F325" s="192"/>
      <c r="G325" s="192"/>
      <c r="H325" s="192"/>
      <c r="I325" s="192"/>
      <c r="J325" s="619">
        <f>SUM(J326:J332)</f>
        <v>7.3999999999999995</v>
      </c>
      <c r="K325" s="620">
        <f>SUM(K326:K332)</f>
        <v>7.3999999999999995</v>
      </c>
      <c r="L325" s="620">
        <f>SUM(L326:L332)</f>
        <v>0</v>
      </c>
      <c r="M325" s="620">
        <f>SUM(M326:M332)</f>
        <v>0</v>
      </c>
      <c r="N325" s="302" t="s">
        <v>1469</v>
      </c>
      <c r="O325" s="302"/>
    </row>
    <row r="326" spans="1:16" ht="25.5" x14ac:dyDescent="0.2">
      <c r="A326" s="849" t="s">
        <v>2973</v>
      </c>
      <c r="B326" s="68" t="s">
        <v>2220</v>
      </c>
      <c r="C326" s="69" t="s">
        <v>1456</v>
      </c>
      <c r="D326" s="194"/>
      <c r="E326" s="194" t="s">
        <v>0</v>
      </c>
      <c r="F326" s="194"/>
      <c r="G326" s="194"/>
      <c r="H326" s="194"/>
      <c r="I326" s="194"/>
      <c r="J326" s="621">
        <v>1.5</v>
      </c>
      <c r="K326" s="626">
        <v>1.5</v>
      </c>
      <c r="L326" s="622"/>
      <c r="M326" s="622"/>
      <c r="N326" s="195" t="s">
        <v>1469</v>
      </c>
      <c r="O326" s="195"/>
    </row>
    <row r="327" spans="1:16" ht="51" x14ac:dyDescent="0.2">
      <c r="A327" s="869" t="s">
        <v>2974</v>
      </c>
      <c r="B327" s="70" t="s">
        <v>3243</v>
      </c>
      <c r="C327" s="71" t="s">
        <v>1457</v>
      </c>
      <c r="D327" s="195"/>
      <c r="E327" s="194" t="s">
        <v>0</v>
      </c>
      <c r="F327" s="194" t="s">
        <v>0</v>
      </c>
      <c r="G327" s="194" t="s">
        <v>0</v>
      </c>
      <c r="H327" s="194" t="s">
        <v>0</v>
      </c>
      <c r="I327" s="194" t="s">
        <v>0</v>
      </c>
      <c r="J327" s="623">
        <v>0.3</v>
      </c>
      <c r="K327" s="683">
        <v>0.3</v>
      </c>
      <c r="L327" s="624"/>
      <c r="M327" s="624"/>
      <c r="N327" s="195" t="s">
        <v>1469</v>
      </c>
      <c r="O327" s="195"/>
    </row>
    <row r="328" spans="1:16" ht="25.5" x14ac:dyDescent="0.2">
      <c r="A328" s="849" t="s">
        <v>2975</v>
      </c>
      <c r="B328" s="70" t="s">
        <v>2474</v>
      </c>
      <c r="C328" s="69" t="s">
        <v>1458</v>
      </c>
      <c r="D328" s="195"/>
      <c r="E328" s="194" t="s">
        <v>0</v>
      </c>
      <c r="F328" s="194" t="s">
        <v>0</v>
      </c>
      <c r="G328" s="194"/>
      <c r="H328" s="194"/>
      <c r="I328" s="194"/>
      <c r="J328" s="621">
        <v>0.5</v>
      </c>
      <c r="K328" s="626">
        <v>0.5</v>
      </c>
      <c r="L328" s="622"/>
      <c r="M328" s="622"/>
      <c r="N328" s="195" t="s">
        <v>1470</v>
      </c>
      <c r="O328" s="195"/>
    </row>
    <row r="329" spans="1:16" ht="25.5" x14ac:dyDescent="0.2">
      <c r="A329" s="869" t="s">
        <v>2976</v>
      </c>
      <c r="B329" s="68" t="s">
        <v>2658</v>
      </c>
      <c r="C329" s="71" t="s">
        <v>1459</v>
      </c>
      <c r="D329" s="194"/>
      <c r="E329" s="194" t="s">
        <v>0</v>
      </c>
      <c r="F329" s="194" t="s">
        <v>0</v>
      </c>
      <c r="G329" s="194" t="s">
        <v>0</v>
      </c>
      <c r="H329" s="194"/>
      <c r="I329" s="194"/>
      <c r="J329" s="621">
        <v>2</v>
      </c>
      <c r="K329" s="626">
        <v>2</v>
      </c>
      <c r="L329" s="622"/>
      <c r="M329" s="622"/>
      <c r="N329" s="195" t="s">
        <v>358</v>
      </c>
      <c r="O329" s="195"/>
    </row>
    <row r="330" spans="1:16" x14ac:dyDescent="0.2">
      <c r="A330" s="849" t="s">
        <v>2977</v>
      </c>
      <c r="B330" s="70" t="s">
        <v>2791</v>
      </c>
      <c r="C330" s="69" t="s">
        <v>1460</v>
      </c>
      <c r="D330" s="194"/>
      <c r="E330" s="194" t="s">
        <v>0</v>
      </c>
      <c r="F330" s="194"/>
      <c r="G330" s="194"/>
      <c r="H330" s="194"/>
      <c r="I330" s="194"/>
      <c r="J330" s="621">
        <v>0.1</v>
      </c>
      <c r="K330" s="626">
        <v>0.1</v>
      </c>
      <c r="L330" s="622"/>
      <c r="M330" s="622"/>
      <c r="N330" s="196" t="s">
        <v>1471</v>
      </c>
      <c r="O330" s="195"/>
    </row>
    <row r="331" spans="1:16" x14ac:dyDescent="0.2">
      <c r="A331" s="869" t="s">
        <v>2978</v>
      </c>
      <c r="B331" s="70" t="s">
        <v>2792</v>
      </c>
      <c r="C331" s="71" t="s">
        <v>1461</v>
      </c>
      <c r="D331" s="194"/>
      <c r="E331" s="194" t="s">
        <v>0</v>
      </c>
      <c r="F331" s="194" t="s">
        <v>0</v>
      </c>
      <c r="G331" s="194" t="s">
        <v>0</v>
      </c>
      <c r="H331" s="194" t="s">
        <v>0</v>
      </c>
      <c r="I331" s="194" t="s">
        <v>0</v>
      </c>
      <c r="J331" s="625">
        <v>1.5</v>
      </c>
      <c r="K331" s="626">
        <v>1.5</v>
      </c>
      <c r="L331" s="626"/>
      <c r="M331" s="626"/>
      <c r="N331" s="196" t="s">
        <v>358</v>
      </c>
      <c r="O331" s="195"/>
    </row>
    <row r="332" spans="1:16" s="252" customFormat="1" ht="38.25" x14ac:dyDescent="0.2">
      <c r="A332" s="849" t="s">
        <v>2979</v>
      </c>
      <c r="B332" s="50" t="s">
        <v>2803</v>
      </c>
      <c r="C332" s="71" t="s">
        <v>77</v>
      </c>
      <c r="D332" s="195"/>
      <c r="E332" s="194" t="s">
        <v>0</v>
      </c>
      <c r="F332" s="194"/>
      <c r="G332" s="194"/>
      <c r="H332" s="194"/>
      <c r="I332" s="194"/>
      <c r="J332" s="623">
        <v>1.5</v>
      </c>
      <c r="K332" s="683">
        <v>1.5</v>
      </c>
      <c r="L332" s="622"/>
      <c r="M332" s="622"/>
      <c r="N332" s="195" t="s">
        <v>1472</v>
      </c>
      <c r="O332" s="195"/>
      <c r="P332" s="415"/>
    </row>
    <row r="333" spans="1:16" ht="25.5" x14ac:dyDescent="0.2">
      <c r="A333" s="869">
        <v>49</v>
      </c>
      <c r="B333" s="747" t="s">
        <v>3041</v>
      </c>
      <c r="C333" s="47" t="s">
        <v>1800</v>
      </c>
      <c r="D333" s="798"/>
      <c r="E333" s="798"/>
      <c r="F333" s="798"/>
      <c r="G333" s="798"/>
      <c r="H333" s="798"/>
      <c r="I333" s="798"/>
      <c r="J333" s="746">
        <f>SUM(J334:J337)</f>
        <v>102.3</v>
      </c>
      <c r="K333" s="746">
        <f>SUM(K334:K337)</f>
        <v>102.3</v>
      </c>
      <c r="L333" s="746">
        <f>SUM(L334:L337)</f>
        <v>0</v>
      </c>
      <c r="M333" s="746">
        <f>SUM(M334:M337)</f>
        <v>0</v>
      </c>
      <c r="N333" s="319" t="s">
        <v>1473</v>
      </c>
      <c r="O333" s="319"/>
    </row>
    <row r="334" spans="1:16" ht="38.25" x14ac:dyDescent="0.2">
      <c r="A334" s="849" t="s">
        <v>2973</v>
      </c>
      <c r="B334" s="68" t="s">
        <v>2221</v>
      </c>
      <c r="C334" s="72" t="s">
        <v>1462</v>
      </c>
      <c r="D334" s="195"/>
      <c r="E334" s="194" t="s">
        <v>0</v>
      </c>
      <c r="F334" s="194"/>
      <c r="G334" s="194"/>
      <c r="H334" s="194"/>
      <c r="I334" s="194"/>
      <c r="J334" s="625">
        <v>0.3</v>
      </c>
      <c r="K334" s="626">
        <v>0.3</v>
      </c>
      <c r="L334" s="626"/>
      <c r="M334" s="626"/>
      <c r="N334" s="197" t="s">
        <v>1474</v>
      </c>
      <c r="O334" s="195"/>
    </row>
    <row r="335" spans="1:16" ht="38.25" x14ac:dyDescent="0.2">
      <c r="A335" s="869" t="s">
        <v>2974</v>
      </c>
      <c r="B335" s="50" t="s">
        <v>2345</v>
      </c>
      <c r="C335" s="69" t="s">
        <v>1463</v>
      </c>
      <c r="D335" s="194"/>
      <c r="E335" s="194"/>
      <c r="F335" s="194" t="s">
        <v>0</v>
      </c>
      <c r="G335" s="194" t="s">
        <v>0</v>
      </c>
      <c r="H335" s="194"/>
      <c r="I335" s="194"/>
      <c r="J335" s="625">
        <v>100</v>
      </c>
      <c r="K335" s="626">
        <v>100</v>
      </c>
      <c r="L335" s="626"/>
      <c r="M335" s="626"/>
      <c r="N335" s="195" t="s">
        <v>1472</v>
      </c>
      <c r="O335" s="195"/>
    </row>
    <row r="336" spans="1:16" ht="25.5" x14ac:dyDescent="0.2">
      <c r="A336" s="849" t="s">
        <v>2975</v>
      </c>
      <c r="B336" s="70" t="s">
        <v>2475</v>
      </c>
      <c r="C336" s="69" t="s">
        <v>1464</v>
      </c>
      <c r="D336" s="194"/>
      <c r="E336" s="194" t="s">
        <v>0</v>
      </c>
      <c r="F336" s="194" t="s">
        <v>0</v>
      </c>
      <c r="G336" s="194" t="s">
        <v>0</v>
      </c>
      <c r="H336" s="194" t="s">
        <v>0</v>
      </c>
      <c r="I336" s="194" t="s">
        <v>0</v>
      </c>
      <c r="J336" s="625">
        <v>1</v>
      </c>
      <c r="K336" s="626">
        <v>1</v>
      </c>
      <c r="L336" s="626"/>
      <c r="M336" s="626"/>
      <c r="N336" s="196" t="s">
        <v>1475</v>
      </c>
      <c r="O336" s="195"/>
    </row>
    <row r="337" spans="1:16" s="252" customFormat="1" ht="25.5" x14ac:dyDescent="0.2">
      <c r="A337" s="869" t="s">
        <v>2976</v>
      </c>
      <c r="B337" s="70" t="s">
        <v>2659</v>
      </c>
      <c r="C337" s="69" t="s">
        <v>1464</v>
      </c>
      <c r="D337" s="194"/>
      <c r="E337" s="194" t="s">
        <v>0</v>
      </c>
      <c r="F337" s="194" t="s">
        <v>0</v>
      </c>
      <c r="G337" s="194" t="s">
        <v>0</v>
      </c>
      <c r="H337" s="194" t="s">
        <v>0</v>
      </c>
      <c r="I337" s="194" t="s">
        <v>0</v>
      </c>
      <c r="J337" s="625">
        <v>1</v>
      </c>
      <c r="K337" s="626">
        <v>1</v>
      </c>
      <c r="L337" s="626"/>
      <c r="M337" s="626"/>
      <c r="N337" s="197" t="s">
        <v>1474</v>
      </c>
      <c r="O337" s="195"/>
      <c r="P337" s="415"/>
    </row>
    <row r="338" spans="1:16" ht="25.5" x14ac:dyDescent="0.2">
      <c r="A338" s="849">
        <v>50</v>
      </c>
      <c r="B338" s="67" t="s">
        <v>3042</v>
      </c>
      <c r="C338" s="47" t="s">
        <v>1799</v>
      </c>
      <c r="D338" s="301">
        <v>109.4</v>
      </c>
      <c r="E338" s="301">
        <v>107.5</v>
      </c>
      <c r="F338" s="301">
        <v>108.8</v>
      </c>
      <c r="G338" s="301">
        <v>106.5</v>
      </c>
      <c r="H338" s="192"/>
      <c r="I338" s="192"/>
      <c r="J338" s="619">
        <f>SUM(J339:J345)</f>
        <v>5.8</v>
      </c>
      <c r="K338" s="620">
        <f>SUM(K339:K345)</f>
        <v>5.8</v>
      </c>
      <c r="L338" s="620">
        <f>SUM(L339:L345)</f>
        <v>0</v>
      </c>
      <c r="M338" s="620">
        <f>SUM(M339:M345)</f>
        <v>0</v>
      </c>
      <c r="N338" s="302" t="s">
        <v>1455</v>
      </c>
      <c r="O338" s="302"/>
    </row>
    <row r="339" spans="1:16" ht="25.5" x14ac:dyDescent="0.2">
      <c r="A339" s="869" t="s">
        <v>2973</v>
      </c>
      <c r="B339" s="68" t="s">
        <v>2222</v>
      </c>
      <c r="C339" s="69" t="s">
        <v>1465</v>
      </c>
      <c r="D339" s="194"/>
      <c r="E339" s="194"/>
      <c r="F339" s="194" t="s">
        <v>0</v>
      </c>
      <c r="G339" s="194" t="s">
        <v>0</v>
      </c>
      <c r="H339" s="194"/>
      <c r="I339" s="194"/>
      <c r="J339" s="625">
        <v>3</v>
      </c>
      <c r="K339" s="625">
        <v>3</v>
      </c>
      <c r="L339" s="626"/>
      <c r="M339" s="626"/>
      <c r="N339" s="196" t="s">
        <v>358</v>
      </c>
      <c r="O339" s="195"/>
    </row>
    <row r="340" spans="1:16" ht="25.5" x14ac:dyDescent="0.2">
      <c r="A340" s="849" t="s">
        <v>2974</v>
      </c>
      <c r="B340" s="50" t="s">
        <v>2346</v>
      </c>
      <c r="C340" s="71" t="s">
        <v>1466</v>
      </c>
      <c r="D340" s="195"/>
      <c r="E340" s="194" t="s">
        <v>0</v>
      </c>
      <c r="F340" s="194"/>
      <c r="G340" s="194"/>
      <c r="H340" s="194"/>
      <c r="I340" s="194"/>
      <c r="J340" s="625">
        <v>2</v>
      </c>
      <c r="K340" s="625">
        <v>2</v>
      </c>
      <c r="L340" s="626"/>
      <c r="M340" s="626"/>
      <c r="N340" s="195" t="s">
        <v>1476</v>
      </c>
      <c r="O340" s="195"/>
    </row>
    <row r="341" spans="1:16" ht="38.25" x14ac:dyDescent="0.2">
      <c r="A341" s="869" t="s">
        <v>2975</v>
      </c>
      <c r="B341" s="68" t="s">
        <v>2476</v>
      </c>
      <c r="C341" s="69" t="s">
        <v>1467</v>
      </c>
      <c r="D341" s="194"/>
      <c r="E341" s="194" t="s">
        <v>0</v>
      </c>
      <c r="F341" s="194"/>
      <c r="G341" s="194"/>
      <c r="H341" s="194"/>
      <c r="I341" s="194"/>
      <c r="J341" s="625">
        <v>0.5</v>
      </c>
      <c r="K341" s="625">
        <v>0.5</v>
      </c>
      <c r="L341" s="626"/>
      <c r="M341" s="626"/>
      <c r="N341" s="196" t="s">
        <v>358</v>
      </c>
      <c r="O341" s="195"/>
    </row>
    <row r="342" spans="1:16" ht="38.25" x14ac:dyDescent="0.2">
      <c r="A342" s="849" t="s">
        <v>2976</v>
      </c>
      <c r="B342" s="68" t="s">
        <v>2660</v>
      </c>
      <c r="C342" s="71" t="s">
        <v>1468</v>
      </c>
      <c r="D342" s="194"/>
      <c r="E342" s="194" t="s">
        <v>0</v>
      </c>
      <c r="F342" s="194" t="s">
        <v>0</v>
      </c>
      <c r="G342" s="194"/>
      <c r="H342" s="194"/>
      <c r="I342" s="194"/>
      <c r="J342" s="625">
        <v>0.3</v>
      </c>
      <c r="K342" s="625">
        <v>0.3</v>
      </c>
      <c r="L342" s="626"/>
      <c r="M342" s="626"/>
      <c r="N342" s="196" t="s">
        <v>1475</v>
      </c>
      <c r="O342" s="195"/>
    </row>
    <row r="343" spans="1:16" ht="76.5" x14ac:dyDescent="0.2">
      <c r="A343" s="869" t="s">
        <v>2977</v>
      </c>
      <c r="B343" s="901" t="s">
        <v>3386</v>
      </c>
      <c r="C343" s="71" t="s">
        <v>12</v>
      </c>
      <c r="D343" s="194"/>
      <c r="E343" s="194"/>
      <c r="F343" s="194"/>
      <c r="G343" s="194"/>
      <c r="H343" s="194"/>
      <c r="I343" s="194"/>
      <c r="J343" s="902"/>
      <c r="K343" s="647"/>
      <c r="L343" s="647"/>
      <c r="M343" s="647"/>
      <c r="N343" s="196" t="s">
        <v>358</v>
      </c>
      <c r="O343" s="195"/>
    </row>
    <row r="344" spans="1:16" s="900" customFormat="1" ht="25.5" x14ac:dyDescent="0.2">
      <c r="A344" s="849" t="s">
        <v>2978</v>
      </c>
      <c r="B344" s="903" t="s">
        <v>3244</v>
      </c>
      <c r="C344" s="71"/>
      <c r="D344" s="194"/>
      <c r="E344" s="194"/>
      <c r="F344" s="194"/>
      <c r="G344" s="194"/>
      <c r="H344" s="194"/>
      <c r="I344" s="194"/>
      <c r="J344" s="902"/>
      <c r="K344" s="647"/>
      <c r="L344" s="647"/>
      <c r="M344" s="647"/>
      <c r="N344" s="196" t="s">
        <v>2946</v>
      </c>
      <c r="O344" s="195"/>
    </row>
    <row r="345" spans="1:16" ht="25.5" x14ac:dyDescent="0.2">
      <c r="A345" s="849" t="s">
        <v>2979</v>
      </c>
      <c r="B345" s="68" t="s">
        <v>2866</v>
      </c>
      <c r="C345" s="71"/>
      <c r="D345" s="194"/>
      <c r="E345" s="194"/>
      <c r="F345" s="194"/>
      <c r="G345" s="194"/>
      <c r="H345" s="194"/>
      <c r="I345" s="194"/>
      <c r="J345" s="902"/>
      <c r="K345" s="647"/>
      <c r="L345" s="647"/>
      <c r="M345" s="647"/>
      <c r="N345" s="196" t="s">
        <v>358</v>
      </c>
      <c r="O345" s="195"/>
    </row>
    <row r="346" spans="1:16" x14ac:dyDescent="0.2">
      <c r="A346" s="1043" t="s">
        <v>3226</v>
      </c>
      <c r="B346" s="1044"/>
      <c r="C346" s="1044"/>
      <c r="D346" s="1044"/>
      <c r="E346" s="1044"/>
      <c r="F346" s="1044"/>
      <c r="G346" s="1044"/>
      <c r="H346" s="1044"/>
      <c r="I346" s="1045"/>
      <c r="J346" s="627">
        <f>J321</f>
        <v>7.3999999999999995</v>
      </c>
      <c r="K346" s="904">
        <f>K321</f>
        <v>7.3999999999999995</v>
      </c>
      <c r="L346" s="627">
        <f>L321</f>
        <v>0</v>
      </c>
      <c r="M346" s="627">
        <f>M321</f>
        <v>0</v>
      </c>
      <c r="N346" s="278"/>
      <c r="O346" s="278"/>
    </row>
    <row r="347" spans="1:16" x14ac:dyDescent="0.2">
      <c r="A347" s="1043" t="s">
        <v>363</v>
      </c>
      <c r="B347" s="1044"/>
      <c r="C347" s="1044"/>
      <c r="D347" s="1044"/>
      <c r="E347" s="1044"/>
      <c r="F347" s="1044"/>
      <c r="G347" s="1044"/>
      <c r="H347" s="1044"/>
      <c r="I347" s="1045"/>
      <c r="J347" s="572">
        <f>SUM(K347:M347)</f>
        <v>100</v>
      </c>
      <c r="K347" s="826">
        <f>K346/$J346*100</f>
        <v>100</v>
      </c>
      <c r="L347" s="826">
        <f>L346/$J346*100</f>
        <v>0</v>
      </c>
      <c r="M347" s="826">
        <f>M346/$J346*100</f>
        <v>0</v>
      </c>
      <c r="N347" s="278"/>
      <c r="O347" s="438"/>
    </row>
    <row r="348" spans="1:16" ht="18" x14ac:dyDescent="0.2">
      <c r="A348" s="1049" t="s">
        <v>2954</v>
      </c>
      <c r="B348" s="1050"/>
      <c r="C348" s="1050"/>
      <c r="D348" s="1050"/>
      <c r="E348" s="1050"/>
      <c r="F348" s="1050"/>
      <c r="G348" s="1050"/>
      <c r="H348" s="1050"/>
      <c r="I348" s="1050"/>
      <c r="J348" s="1050"/>
      <c r="K348" s="1050"/>
      <c r="L348" s="1050"/>
      <c r="M348" s="1050"/>
      <c r="N348" s="1050"/>
      <c r="O348" s="1051"/>
    </row>
    <row r="349" spans="1:16" ht="15.75" x14ac:dyDescent="0.2">
      <c r="A349" s="1008" t="s">
        <v>2955</v>
      </c>
      <c r="B349" s="1047"/>
      <c r="C349" s="1047"/>
      <c r="D349" s="1047"/>
      <c r="E349" s="1047"/>
      <c r="F349" s="1047"/>
      <c r="G349" s="1047"/>
      <c r="H349" s="1047"/>
      <c r="I349" s="1047"/>
      <c r="J349" s="1047"/>
      <c r="K349" s="1047"/>
      <c r="L349" s="1047"/>
      <c r="M349" s="1047"/>
      <c r="N349" s="1047"/>
      <c r="O349" s="1048"/>
    </row>
    <row r="350" spans="1:16" ht="66" customHeight="1" x14ac:dyDescent="0.2">
      <c r="A350" s="990">
        <v>51</v>
      </c>
      <c r="B350" s="937" t="s">
        <v>3043</v>
      </c>
      <c r="C350" s="85" t="s">
        <v>2086</v>
      </c>
      <c r="D350" s="198">
        <v>184</v>
      </c>
      <c r="E350" s="198"/>
      <c r="F350" s="198"/>
      <c r="G350" s="198"/>
      <c r="H350" s="198"/>
      <c r="I350" s="198" t="s">
        <v>88</v>
      </c>
      <c r="J350" s="1004">
        <f>J352+J391</f>
        <v>676.71</v>
      </c>
      <c r="K350" s="1004">
        <f>K352+K391</f>
        <v>151.61000000000001</v>
      </c>
      <c r="L350" s="1004">
        <f>L352+L391</f>
        <v>525.1</v>
      </c>
      <c r="M350" s="1004">
        <f>M352+M391</f>
        <v>0</v>
      </c>
      <c r="N350" s="1191" t="s">
        <v>3387</v>
      </c>
      <c r="O350" s="1122"/>
    </row>
    <row r="351" spans="1:16" ht="71.25" customHeight="1" x14ac:dyDescent="0.2">
      <c r="A351" s="990"/>
      <c r="B351" s="938"/>
      <c r="C351" s="85" t="s">
        <v>3245</v>
      </c>
      <c r="D351" s="767" t="s">
        <v>1188</v>
      </c>
      <c r="E351" s="767"/>
      <c r="F351" s="767"/>
      <c r="G351" s="767"/>
      <c r="H351" s="767"/>
      <c r="I351" s="768" t="s">
        <v>89</v>
      </c>
      <c r="J351" s="1336"/>
      <c r="K351" s="1336"/>
      <c r="L351" s="1336"/>
      <c r="M351" s="1004"/>
      <c r="N351" s="1193"/>
      <c r="O351" s="1022"/>
    </row>
    <row r="352" spans="1:16" ht="51" x14ac:dyDescent="0.2">
      <c r="A352" s="990">
        <v>52</v>
      </c>
      <c r="B352" s="923" t="s">
        <v>3044</v>
      </c>
      <c r="C352" s="92" t="s">
        <v>3246</v>
      </c>
      <c r="D352" s="199" t="s">
        <v>662</v>
      </c>
      <c r="E352" s="199"/>
      <c r="F352" s="199"/>
      <c r="G352" s="199"/>
      <c r="H352" s="199"/>
      <c r="I352" s="199" t="s">
        <v>90</v>
      </c>
      <c r="J352" s="922">
        <f>J354+J371+J379+J384</f>
        <v>449.50000000000006</v>
      </c>
      <c r="K352" s="922">
        <f>K354+K371+K379+K384</f>
        <v>87.7</v>
      </c>
      <c r="L352" s="922">
        <f>L354+L371+L379+L384</f>
        <v>361.8</v>
      </c>
      <c r="M352" s="922">
        <f>M354+M371+M379+M384</f>
        <v>0</v>
      </c>
      <c r="N352" s="1096" t="s">
        <v>3403</v>
      </c>
      <c r="O352" s="1347"/>
    </row>
    <row r="353" spans="1:15" ht="85.5" customHeight="1" x14ac:dyDescent="0.2">
      <c r="A353" s="990"/>
      <c r="B353" s="923"/>
      <c r="C353" s="92" t="s">
        <v>3247</v>
      </c>
      <c r="D353" s="199" t="s">
        <v>662</v>
      </c>
      <c r="E353" s="199"/>
      <c r="F353" s="199"/>
      <c r="G353" s="199"/>
      <c r="H353" s="199"/>
      <c r="I353" s="199" t="s">
        <v>90</v>
      </c>
      <c r="J353" s="922"/>
      <c r="K353" s="922"/>
      <c r="L353" s="922"/>
      <c r="M353" s="922"/>
      <c r="N353" s="1096"/>
      <c r="O353" s="1348"/>
    </row>
    <row r="354" spans="1:15" ht="38.25" x14ac:dyDescent="0.2">
      <c r="A354" s="990">
        <v>53</v>
      </c>
      <c r="B354" s="934" t="s">
        <v>3045</v>
      </c>
      <c r="C354" s="3" t="s">
        <v>2087</v>
      </c>
      <c r="D354" s="200">
        <v>30</v>
      </c>
      <c r="E354" s="200">
        <v>40</v>
      </c>
      <c r="F354" s="200">
        <v>50</v>
      </c>
      <c r="G354" s="200">
        <v>60</v>
      </c>
      <c r="H354" s="200">
        <v>70</v>
      </c>
      <c r="I354" s="200">
        <v>80</v>
      </c>
      <c r="J354" s="920">
        <f>SUM(J356:J370)</f>
        <v>377.20000000000005</v>
      </c>
      <c r="K354" s="920">
        <f>SUM(K356:K370)</f>
        <v>63.4</v>
      </c>
      <c r="L354" s="920">
        <f>SUM(L356:L370)</f>
        <v>313.8</v>
      </c>
      <c r="M354" s="920">
        <f>SUM(M356:M370)</f>
        <v>0</v>
      </c>
      <c r="N354" s="919" t="s">
        <v>3403</v>
      </c>
      <c r="O354" s="918"/>
    </row>
    <row r="355" spans="1:15" ht="109.5" customHeight="1" x14ac:dyDescent="0.2">
      <c r="A355" s="990"/>
      <c r="B355" s="936"/>
      <c r="C355" s="3" t="s">
        <v>359</v>
      </c>
      <c r="D355" s="126" t="s">
        <v>662</v>
      </c>
      <c r="E355" s="769"/>
      <c r="F355" s="769"/>
      <c r="G355" s="769"/>
      <c r="H355" s="769"/>
      <c r="I355" s="126">
        <v>0</v>
      </c>
      <c r="J355" s="1223"/>
      <c r="K355" s="920"/>
      <c r="L355" s="920"/>
      <c r="M355" s="920"/>
      <c r="N355" s="919"/>
      <c r="O355" s="918"/>
    </row>
    <row r="356" spans="1:15" ht="38.25" x14ac:dyDescent="0.2">
      <c r="A356" s="872" t="s">
        <v>2973</v>
      </c>
      <c r="B356" s="7" t="s">
        <v>3248</v>
      </c>
      <c r="C356" s="7" t="s">
        <v>1189</v>
      </c>
      <c r="D356" s="125"/>
      <c r="E356" s="125" t="s">
        <v>0</v>
      </c>
      <c r="F356" s="125"/>
      <c r="G356" s="125"/>
      <c r="H356" s="125"/>
      <c r="I356" s="125"/>
      <c r="J356" s="724">
        <v>150</v>
      </c>
      <c r="K356" s="724">
        <v>15</v>
      </c>
      <c r="L356" s="724">
        <v>135</v>
      </c>
      <c r="M356" s="724"/>
      <c r="N356" s="125" t="s">
        <v>358</v>
      </c>
      <c r="O356" s="125" t="s">
        <v>9</v>
      </c>
    </row>
    <row r="357" spans="1:15" ht="38.25" x14ac:dyDescent="0.2">
      <c r="A357" s="843" t="s">
        <v>2974</v>
      </c>
      <c r="B357" s="37" t="s">
        <v>2347</v>
      </c>
      <c r="C357" s="37" t="s">
        <v>1190</v>
      </c>
      <c r="D357" s="770"/>
      <c r="E357" s="144"/>
      <c r="F357" s="144" t="s">
        <v>0</v>
      </c>
      <c r="G357" s="144"/>
      <c r="H357" s="144"/>
      <c r="I357" s="144"/>
      <c r="J357" s="725">
        <v>0.3</v>
      </c>
      <c r="K357" s="725">
        <v>0.3</v>
      </c>
      <c r="L357" s="725"/>
      <c r="M357" s="725"/>
      <c r="N357" s="144" t="s">
        <v>534</v>
      </c>
      <c r="O357" s="770"/>
    </row>
    <row r="358" spans="1:15" ht="38.25" x14ac:dyDescent="0.2">
      <c r="A358" s="872" t="s">
        <v>2975</v>
      </c>
      <c r="B358" s="7" t="s">
        <v>2477</v>
      </c>
      <c r="C358" s="7" t="s">
        <v>1191</v>
      </c>
      <c r="D358" s="125"/>
      <c r="E358" s="125"/>
      <c r="F358" s="125" t="s">
        <v>0</v>
      </c>
      <c r="G358" s="125"/>
      <c r="H358" s="125"/>
      <c r="I358" s="125"/>
      <c r="J358" s="726">
        <v>0.3</v>
      </c>
      <c r="K358" s="726">
        <v>0.3</v>
      </c>
      <c r="L358" s="726"/>
      <c r="M358" s="726"/>
      <c r="N358" s="125" t="s">
        <v>534</v>
      </c>
      <c r="O358" s="125"/>
    </row>
    <row r="359" spans="1:15" ht="38.25" x14ac:dyDescent="0.2">
      <c r="A359" s="843" t="s">
        <v>2976</v>
      </c>
      <c r="B359" s="7" t="s">
        <v>2661</v>
      </c>
      <c r="C359" s="7" t="s">
        <v>72</v>
      </c>
      <c r="D359" s="125"/>
      <c r="E359" s="125" t="s">
        <v>0</v>
      </c>
      <c r="F359" s="125" t="s">
        <v>0</v>
      </c>
      <c r="G359" s="125"/>
      <c r="H359" s="125"/>
      <c r="I359" s="125"/>
      <c r="J359" s="726">
        <v>2.5</v>
      </c>
      <c r="K359" s="726">
        <v>2.5</v>
      </c>
      <c r="L359" s="726"/>
      <c r="M359" s="726"/>
      <c r="N359" s="125" t="s">
        <v>358</v>
      </c>
      <c r="O359" s="125"/>
    </row>
    <row r="360" spans="1:15" ht="25.5" x14ac:dyDescent="0.2">
      <c r="A360" s="872" t="s">
        <v>2977</v>
      </c>
      <c r="B360" s="7" t="s">
        <v>3249</v>
      </c>
      <c r="C360" s="7" t="s">
        <v>1192</v>
      </c>
      <c r="D360" s="125"/>
      <c r="E360" s="125" t="s">
        <v>0</v>
      </c>
      <c r="F360" s="125" t="s">
        <v>0</v>
      </c>
      <c r="G360" s="125" t="s">
        <v>0</v>
      </c>
      <c r="H360" s="125" t="s">
        <v>0</v>
      </c>
      <c r="I360" s="125" t="s">
        <v>0</v>
      </c>
      <c r="J360" s="726">
        <v>150</v>
      </c>
      <c r="K360" s="726">
        <v>15</v>
      </c>
      <c r="L360" s="726">
        <v>135</v>
      </c>
      <c r="M360" s="726"/>
      <c r="N360" s="125" t="s">
        <v>358</v>
      </c>
      <c r="O360" s="125" t="s">
        <v>9</v>
      </c>
    </row>
    <row r="361" spans="1:15" ht="76.5" x14ac:dyDescent="0.2">
      <c r="A361" s="843" t="s">
        <v>2978</v>
      </c>
      <c r="B361" s="7" t="s">
        <v>3250</v>
      </c>
      <c r="C361" s="7" t="s">
        <v>46</v>
      </c>
      <c r="D361" s="125"/>
      <c r="E361" s="125" t="s">
        <v>0</v>
      </c>
      <c r="F361" s="125"/>
      <c r="G361" s="125"/>
      <c r="H361" s="125"/>
      <c r="I361" s="125"/>
      <c r="J361" s="726">
        <v>1.5</v>
      </c>
      <c r="K361" s="726">
        <v>1.5</v>
      </c>
      <c r="L361" s="726"/>
      <c r="M361" s="726"/>
      <c r="N361" s="125" t="s">
        <v>360</v>
      </c>
      <c r="O361" s="125"/>
    </row>
    <row r="362" spans="1:15" ht="38.25" x14ac:dyDescent="0.2">
      <c r="A362" s="872" t="s">
        <v>2979</v>
      </c>
      <c r="B362" s="7" t="s">
        <v>2804</v>
      </c>
      <c r="C362" s="7" t="s">
        <v>1193</v>
      </c>
      <c r="D362" s="125" t="s">
        <v>12</v>
      </c>
      <c r="E362" s="125" t="s">
        <v>0</v>
      </c>
      <c r="F362" s="125"/>
      <c r="G362" s="125"/>
      <c r="H362" s="125"/>
      <c r="I362" s="125"/>
      <c r="J362" s="726">
        <v>1.5</v>
      </c>
      <c r="K362" s="726">
        <v>1.5</v>
      </c>
      <c r="L362" s="726"/>
      <c r="M362" s="726"/>
      <c r="N362" s="771" t="s">
        <v>481</v>
      </c>
      <c r="O362" s="125"/>
    </row>
    <row r="363" spans="1:15" ht="38.25" x14ac:dyDescent="0.2">
      <c r="A363" s="843" t="s">
        <v>2980</v>
      </c>
      <c r="B363" s="7" t="s">
        <v>2867</v>
      </c>
      <c r="C363" s="7" t="s">
        <v>1189</v>
      </c>
      <c r="D363" s="125"/>
      <c r="E363" s="125" t="s">
        <v>0</v>
      </c>
      <c r="F363" s="125"/>
      <c r="G363" s="125"/>
      <c r="H363" s="125"/>
      <c r="I363" s="125"/>
      <c r="J363" s="726">
        <v>0.8</v>
      </c>
      <c r="K363" s="726">
        <v>0.3</v>
      </c>
      <c r="L363" s="726">
        <v>0.5</v>
      </c>
      <c r="M363" s="726"/>
      <c r="N363" s="125" t="s">
        <v>2088</v>
      </c>
      <c r="O363" s="125" t="s">
        <v>9</v>
      </c>
    </row>
    <row r="364" spans="1:15" ht="38.25" x14ac:dyDescent="0.2">
      <c r="A364" s="872" t="s">
        <v>2981</v>
      </c>
      <c r="B364" s="7" t="s">
        <v>3251</v>
      </c>
      <c r="C364" s="7" t="s">
        <v>3388</v>
      </c>
      <c r="D364" s="125"/>
      <c r="E364" s="125" t="s">
        <v>0</v>
      </c>
      <c r="F364" s="125" t="s">
        <v>0</v>
      </c>
      <c r="G364" s="125"/>
      <c r="H364" s="125"/>
      <c r="I364" s="125"/>
      <c r="J364" s="726">
        <v>20</v>
      </c>
      <c r="K364" s="726">
        <v>20</v>
      </c>
      <c r="L364" s="726"/>
      <c r="M364" s="726"/>
      <c r="N364" s="123" t="s">
        <v>2944</v>
      </c>
      <c r="O364" s="125"/>
    </row>
    <row r="365" spans="1:15" ht="89.25" x14ac:dyDescent="0.2">
      <c r="A365" s="843" t="s">
        <v>2982</v>
      </c>
      <c r="B365" s="7" t="s">
        <v>2896</v>
      </c>
      <c r="C365" s="7" t="s">
        <v>1208</v>
      </c>
      <c r="D365" s="201"/>
      <c r="E365" s="201" t="s">
        <v>0</v>
      </c>
      <c r="F365" s="201"/>
      <c r="G365" s="201"/>
      <c r="H365" s="201"/>
      <c r="I365" s="201"/>
      <c r="J365" s="727">
        <v>2.2000000000000002</v>
      </c>
      <c r="K365" s="727">
        <v>2.2000000000000002</v>
      </c>
      <c r="L365" s="727"/>
      <c r="M365" s="727"/>
      <c r="N365" s="751" t="s">
        <v>358</v>
      </c>
      <c r="O365" s="772"/>
    </row>
    <row r="366" spans="1:15" ht="38.25" x14ac:dyDescent="0.2">
      <c r="A366" s="872" t="s">
        <v>2983</v>
      </c>
      <c r="B366" s="7" t="s">
        <v>2201</v>
      </c>
      <c r="C366" s="7" t="s">
        <v>72</v>
      </c>
      <c r="D366" s="125"/>
      <c r="E366" s="125" t="s">
        <v>0</v>
      </c>
      <c r="F366" s="125"/>
      <c r="G366" s="125"/>
      <c r="H366" s="125"/>
      <c r="I366" s="125"/>
      <c r="J366" s="726">
        <v>1</v>
      </c>
      <c r="K366" s="726">
        <v>1</v>
      </c>
      <c r="L366" s="726"/>
      <c r="M366" s="726"/>
      <c r="N366" s="125" t="s">
        <v>534</v>
      </c>
      <c r="O366" s="125"/>
    </row>
    <row r="367" spans="1:15" ht="51" x14ac:dyDescent="0.2">
      <c r="A367" s="843" t="s">
        <v>2992</v>
      </c>
      <c r="B367" s="7" t="s">
        <v>3252</v>
      </c>
      <c r="C367" s="7" t="s">
        <v>2089</v>
      </c>
      <c r="D367" s="125"/>
      <c r="E367" s="125" t="s">
        <v>0</v>
      </c>
      <c r="F367" s="125" t="s">
        <v>0</v>
      </c>
      <c r="G367" s="125"/>
      <c r="H367" s="125"/>
      <c r="I367" s="125"/>
      <c r="J367" s="726">
        <v>0.3</v>
      </c>
      <c r="K367" s="726">
        <v>0.3</v>
      </c>
      <c r="L367" s="726"/>
      <c r="M367" s="726"/>
      <c r="N367" s="125" t="s">
        <v>534</v>
      </c>
      <c r="O367" s="125"/>
    </row>
    <row r="368" spans="1:15" ht="25.5" x14ac:dyDescent="0.2">
      <c r="A368" s="872" t="s">
        <v>2993</v>
      </c>
      <c r="B368" s="7" t="s">
        <v>3253</v>
      </c>
      <c r="C368" s="7" t="s">
        <v>3313</v>
      </c>
      <c r="D368" s="125"/>
      <c r="E368" s="125" t="s">
        <v>0</v>
      </c>
      <c r="F368" s="125" t="s">
        <v>0</v>
      </c>
      <c r="G368" s="125" t="s">
        <v>0</v>
      </c>
      <c r="H368" s="125" t="s">
        <v>0</v>
      </c>
      <c r="I368" s="125" t="s">
        <v>0</v>
      </c>
      <c r="J368" s="726">
        <v>10</v>
      </c>
      <c r="K368" s="726">
        <v>1</v>
      </c>
      <c r="L368" s="726">
        <v>9</v>
      </c>
      <c r="M368" s="726"/>
      <c r="N368" s="125" t="s">
        <v>358</v>
      </c>
      <c r="O368" s="125" t="s">
        <v>67</v>
      </c>
    </row>
    <row r="369" spans="1:15" ht="25.5" x14ac:dyDescent="0.2">
      <c r="A369" s="843" t="s">
        <v>3014</v>
      </c>
      <c r="B369" s="7" t="s">
        <v>3314</v>
      </c>
      <c r="C369" s="7" t="s">
        <v>1209</v>
      </c>
      <c r="D369" s="125"/>
      <c r="E369" s="125"/>
      <c r="F369" s="125"/>
      <c r="G369" s="125" t="s">
        <v>0</v>
      </c>
      <c r="H369" s="125" t="s">
        <v>0</v>
      </c>
      <c r="I369" s="125" t="s">
        <v>0</v>
      </c>
      <c r="J369" s="726">
        <v>25</v>
      </c>
      <c r="K369" s="726">
        <v>2.5</v>
      </c>
      <c r="L369" s="726">
        <v>22.5</v>
      </c>
      <c r="M369" s="726"/>
      <c r="N369" s="125" t="s">
        <v>358</v>
      </c>
      <c r="O369" s="125" t="s">
        <v>9</v>
      </c>
    </row>
    <row r="370" spans="1:15" ht="25.5" x14ac:dyDescent="0.2">
      <c r="A370" s="872" t="s">
        <v>3015</v>
      </c>
      <c r="B370" s="83" t="s">
        <v>2675</v>
      </c>
      <c r="C370" s="84" t="s">
        <v>2175</v>
      </c>
      <c r="D370" s="765"/>
      <c r="E370" s="765" t="s">
        <v>0</v>
      </c>
      <c r="F370" s="765" t="s">
        <v>0</v>
      </c>
      <c r="G370" s="765"/>
      <c r="H370" s="765"/>
      <c r="I370" s="765"/>
      <c r="J370" s="728">
        <v>11.8</v>
      </c>
      <c r="K370" s="729"/>
      <c r="L370" s="728">
        <v>11.8</v>
      </c>
      <c r="M370" s="729"/>
      <c r="N370" s="766" t="s">
        <v>358</v>
      </c>
      <c r="O370" s="59" t="s">
        <v>2005</v>
      </c>
    </row>
    <row r="371" spans="1:15" ht="63.75" x14ac:dyDescent="0.2">
      <c r="A371" s="990">
        <v>54</v>
      </c>
      <c r="B371" s="934" t="s">
        <v>3046</v>
      </c>
      <c r="C371" s="253" t="s">
        <v>3389</v>
      </c>
      <c r="D371" s="749" t="s">
        <v>662</v>
      </c>
      <c r="E371" s="749"/>
      <c r="F371" s="749"/>
      <c r="G371" s="749"/>
      <c r="H371" s="749"/>
      <c r="I371" s="275">
        <v>100</v>
      </c>
      <c r="J371" s="920">
        <f>SUM(J373:J378)</f>
        <v>5.3</v>
      </c>
      <c r="K371" s="920">
        <f>SUM(K373:K378)</f>
        <v>2.3000000000000003</v>
      </c>
      <c r="L371" s="920">
        <f>SUM(L373:L378)</f>
        <v>3</v>
      </c>
      <c r="M371" s="920">
        <f>SUM(M373:M378)</f>
        <v>0</v>
      </c>
      <c r="N371" s="919" t="s">
        <v>360</v>
      </c>
      <c r="O371" s="773"/>
    </row>
    <row r="372" spans="1:15" ht="38.25" x14ac:dyDescent="0.2">
      <c r="A372" s="990"/>
      <c r="B372" s="936"/>
      <c r="C372" s="3" t="s">
        <v>2090</v>
      </c>
      <c r="D372" s="126">
        <v>1780</v>
      </c>
      <c r="E372" s="126">
        <v>2136</v>
      </c>
      <c r="F372" s="126">
        <v>2492</v>
      </c>
      <c r="G372" s="126">
        <v>2848</v>
      </c>
      <c r="H372" s="126">
        <v>3204</v>
      </c>
      <c r="I372" s="126">
        <v>3560</v>
      </c>
      <c r="J372" s="1223"/>
      <c r="K372" s="1223"/>
      <c r="L372" s="1223"/>
      <c r="M372" s="1223"/>
      <c r="N372" s="919"/>
      <c r="O372" s="774"/>
    </row>
    <row r="373" spans="1:15" x14ac:dyDescent="0.2">
      <c r="A373" s="872" t="s">
        <v>2973</v>
      </c>
      <c r="B373" s="7" t="s">
        <v>3254</v>
      </c>
      <c r="C373" s="7" t="s">
        <v>1194</v>
      </c>
      <c r="D373" s="125"/>
      <c r="E373" s="125" t="s">
        <v>0</v>
      </c>
      <c r="F373" s="125"/>
      <c r="G373" s="125"/>
      <c r="H373" s="125"/>
      <c r="I373" s="125"/>
      <c r="J373" s="726">
        <v>0.3</v>
      </c>
      <c r="K373" s="726">
        <v>0.3</v>
      </c>
      <c r="L373" s="726"/>
      <c r="M373" s="726"/>
      <c r="N373" s="125" t="s">
        <v>360</v>
      </c>
      <c r="O373" s="125"/>
    </row>
    <row r="374" spans="1:15" ht="38.25" x14ac:dyDescent="0.2">
      <c r="A374" s="872" t="s">
        <v>2974</v>
      </c>
      <c r="B374" s="7" t="s">
        <v>2348</v>
      </c>
      <c r="C374" s="7" t="s">
        <v>452</v>
      </c>
      <c r="D374" s="125"/>
      <c r="E374" s="125" t="s">
        <v>0</v>
      </c>
      <c r="F374" s="125" t="s">
        <v>0</v>
      </c>
      <c r="G374" s="125" t="s">
        <v>0</v>
      </c>
      <c r="H374" s="125" t="s">
        <v>0</v>
      </c>
      <c r="I374" s="125" t="s">
        <v>0</v>
      </c>
      <c r="J374" s="726">
        <v>1.5</v>
      </c>
      <c r="K374" s="726">
        <v>1.5</v>
      </c>
      <c r="L374" s="726"/>
      <c r="M374" s="726"/>
      <c r="N374" s="125" t="s">
        <v>1210</v>
      </c>
      <c r="O374" s="125"/>
    </row>
    <row r="375" spans="1:15" ht="38.25" x14ac:dyDescent="0.2">
      <c r="A375" s="872" t="s">
        <v>2975</v>
      </c>
      <c r="B375" s="7" t="s">
        <v>2478</v>
      </c>
      <c r="C375" s="7" t="s">
        <v>236</v>
      </c>
      <c r="D375" s="125"/>
      <c r="E375" s="125" t="s">
        <v>0</v>
      </c>
      <c r="F375" s="125"/>
      <c r="G375" s="125"/>
      <c r="H375" s="125"/>
      <c r="I375" s="125"/>
      <c r="J375" s="726">
        <v>0.3</v>
      </c>
      <c r="K375" s="726">
        <v>0.3</v>
      </c>
      <c r="L375" s="726"/>
      <c r="M375" s="726"/>
      <c r="N375" s="125" t="s">
        <v>360</v>
      </c>
      <c r="O375" s="125"/>
    </row>
    <row r="376" spans="1:15" ht="38.25" x14ac:dyDescent="0.2">
      <c r="A376" s="872" t="s">
        <v>2976</v>
      </c>
      <c r="B376" s="7" t="s">
        <v>3315</v>
      </c>
      <c r="C376" s="7" t="s">
        <v>626</v>
      </c>
      <c r="D376" s="125"/>
      <c r="E376" s="125"/>
      <c r="F376" s="125" t="s">
        <v>0</v>
      </c>
      <c r="G376" s="125"/>
      <c r="H376" s="125"/>
      <c r="I376" s="125"/>
      <c r="J376" s="726">
        <v>1.5</v>
      </c>
      <c r="K376" s="726"/>
      <c r="L376" s="726">
        <v>1.5</v>
      </c>
      <c r="M376" s="726"/>
      <c r="N376" s="125" t="s">
        <v>360</v>
      </c>
      <c r="O376" s="125" t="s">
        <v>9</v>
      </c>
    </row>
    <row r="377" spans="1:15" ht="38.25" x14ac:dyDescent="0.2">
      <c r="A377" s="872" t="s">
        <v>2977</v>
      </c>
      <c r="B377" s="775" t="s">
        <v>3255</v>
      </c>
      <c r="C377" s="7" t="s">
        <v>1195</v>
      </c>
      <c r="D377" s="125"/>
      <c r="E377" s="125" t="s">
        <v>0</v>
      </c>
      <c r="F377" s="125"/>
      <c r="G377" s="125"/>
      <c r="H377" s="125"/>
      <c r="I377" s="125"/>
      <c r="J377" s="729">
        <v>1.5</v>
      </c>
      <c r="K377" s="729"/>
      <c r="L377" s="729">
        <v>1.5</v>
      </c>
      <c r="M377" s="729"/>
      <c r="N377" s="125" t="s">
        <v>527</v>
      </c>
      <c r="O377" s="750" t="s">
        <v>2091</v>
      </c>
    </row>
    <row r="378" spans="1:15" ht="63.75" x14ac:dyDescent="0.2">
      <c r="A378" s="872" t="s">
        <v>2978</v>
      </c>
      <c r="B378" s="775" t="s">
        <v>2801</v>
      </c>
      <c r="C378" s="7" t="s">
        <v>2092</v>
      </c>
      <c r="D378" s="125"/>
      <c r="E378" s="125"/>
      <c r="F378" s="125" t="s">
        <v>0</v>
      </c>
      <c r="G378" s="125"/>
      <c r="H378" s="125"/>
      <c r="I378" s="125"/>
      <c r="J378" s="729">
        <v>0.2</v>
      </c>
      <c r="K378" s="729">
        <v>0.2</v>
      </c>
      <c r="L378" s="729"/>
      <c r="M378" s="729"/>
      <c r="N378" s="125" t="s">
        <v>1196</v>
      </c>
      <c r="O378" s="750"/>
    </row>
    <row r="379" spans="1:15" ht="38.25" x14ac:dyDescent="0.2">
      <c r="A379" s="872">
        <v>55</v>
      </c>
      <c r="B379" s="3" t="s">
        <v>3256</v>
      </c>
      <c r="C379" s="3" t="s">
        <v>2093</v>
      </c>
      <c r="D379" s="126" t="s">
        <v>662</v>
      </c>
      <c r="E379" s="126"/>
      <c r="F379" s="126"/>
      <c r="G379" s="126"/>
      <c r="H379" s="126"/>
      <c r="I379" s="126" t="s">
        <v>1199</v>
      </c>
      <c r="J379" s="754">
        <f>SUM(J380:J383)</f>
        <v>55.8</v>
      </c>
      <c r="K379" s="754">
        <f>SUM(K380:K383)</f>
        <v>10.8</v>
      </c>
      <c r="L379" s="754">
        <f>SUM(L380:L383)</f>
        <v>45</v>
      </c>
      <c r="M379" s="754">
        <f>SUM(M380:M383)</f>
        <v>0</v>
      </c>
      <c r="N379" s="419" t="s">
        <v>1200</v>
      </c>
      <c r="O379" s="126"/>
    </row>
    <row r="380" spans="1:15" ht="25.5" x14ac:dyDescent="0.2">
      <c r="A380" s="872" t="s">
        <v>2973</v>
      </c>
      <c r="B380" s="7" t="s">
        <v>3257</v>
      </c>
      <c r="C380" s="7" t="s">
        <v>1201</v>
      </c>
      <c r="D380" s="125"/>
      <c r="E380" s="125"/>
      <c r="F380" s="125" t="s">
        <v>0</v>
      </c>
      <c r="G380" s="125"/>
      <c r="H380" s="125"/>
      <c r="I380" s="125"/>
      <c r="J380" s="726">
        <v>0.5</v>
      </c>
      <c r="K380" s="726">
        <v>0.5</v>
      </c>
      <c r="L380" s="726"/>
      <c r="M380" s="726"/>
      <c r="N380" s="123" t="s">
        <v>2943</v>
      </c>
      <c r="O380" s="125"/>
    </row>
    <row r="381" spans="1:15" ht="38.25" x14ac:dyDescent="0.2">
      <c r="A381" s="872" t="s">
        <v>2974</v>
      </c>
      <c r="B381" s="776" t="s">
        <v>2349</v>
      </c>
      <c r="C381" s="37" t="s">
        <v>63</v>
      </c>
      <c r="D381" s="144"/>
      <c r="E381" s="144" t="s">
        <v>0</v>
      </c>
      <c r="F381" s="144" t="s">
        <v>0</v>
      </c>
      <c r="G381" s="144" t="s">
        <v>0</v>
      </c>
      <c r="H381" s="144" t="s">
        <v>0</v>
      </c>
      <c r="I381" s="144"/>
      <c r="J381" s="725">
        <v>50</v>
      </c>
      <c r="K381" s="725">
        <v>5</v>
      </c>
      <c r="L381" s="725">
        <v>45</v>
      </c>
      <c r="M381" s="725"/>
      <c r="N381" s="144" t="s">
        <v>1202</v>
      </c>
      <c r="O381" s="770" t="s">
        <v>9</v>
      </c>
    </row>
    <row r="382" spans="1:15" ht="51" x14ac:dyDescent="0.2">
      <c r="A382" s="872" t="s">
        <v>2975</v>
      </c>
      <c r="B382" s="776" t="s">
        <v>3258</v>
      </c>
      <c r="C382" s="75" t="s">
        <v>2094</v>
      </c>
      <c r="D382" s="144"/>
      <c r="E382" s="144" t="s">
        <v>0</v>
      </c>
      <c r="F382" s="144" t="s">
        <v>0</v>
      </c>
      <c r="G382" s="144" t="s">
        <v>0</v>
      </c>
      <c r="H382" s="144" t="s">
        <v>0</v>
      </c>
      <c r="I382" s="144"/>
      <c r="J382" s="725">
        <v>5</v>
      </c>
      <c r="K382" s="725">
        <v>5</v>
      </c>
      <c r="L382" s="725"/>
      <c r="M382" s="725"/>
      <c r="N382" s="144" t="s">
        <v>358</v>
      </c>
      <c r="O382" s="770"/>
    </row>
    <row r="383" spans="1:15" ht="51" x14ac:dyDescent="0.2">
      <c r="A383" s="872" t="s">
        <v>2976</v>
      </c>
      <c r="B383" s="776" t="s">
        <v>3259</v>
      </c>
      <c r="C383" s="75" t="s">
        <v>64</v>
      </c>
      <c r="D383" s="770"/>
      <c r="E383" s="144" t="s">
        <v>0</v>
      </c>
      <c r="F383" s="144" t="s">
        <v>0</v>
      </c>
      <c r="G383" s="144" t="s">
        <v>0</v>
      </c>
      <c r="H383" s="144"/>
      <c r="I383" s="144"/>
      <c r="J383" s="725">
        <v>0.3</v>
      </c>
      <c r="K383" s="725">
        <v>0.3</v>
      </c>
      <c r="L383" s="725"/>
      <c r="M383" s="725"/>
      <c r="N383" s="144" t="s">
        <v>358</v>
      </c>
      <c r="O383" s="770"/>
    </row>
    <row r="384" spans="1:15" ht="38.25" x14ac:dyDescent="0.2">
      <c r="A384" s="990">
        <v>56</v>
      </c>
      <c r="B384" s="934" t="s">
        <v>3047</v>
      </c>
      <c r="C384" s="777" t="s">
        <v>2095</v>
      </c>
      <c r="D384" s="778">
        <v>196</v>
      </c>
      <c r="E384" s="778"/>
      <c r="F384" s="778"/>
      <c r="G384" s="778"/>
      <c r="H384" s="778"/>
      <c r="I384" s="779" t="s">
        <v>88</v>
      </c>
      <c r="J384" s="933">
        <f>SUM(J387:J390)</f>
        <v>11.2</v>
      </c>
      <c r="K384" s="933">
        <f>SUM(K387:K390)</f>
        <v>11.2</v>
      </c>
      <c r="L384" s="933">
        <f>SUM(L387:L390)</f>
        <v>0</v>
      </c>
      <c r="M384" s="933">
        <f>SUM(M387:M390)</f>
        <v>0</v>
      </c>
      <c r="N384" s="1003" t="s">
        <v>1211</v>
      </c>
      <c r="O384" s="1002"/>
    </row>
    <row r="385" spans="1:15" ht="76.5" x14ac:dyDescent="0.2">
      <c r="A385" s="990"/>
      <c r="B385" s="935"/>
      <c r="C385" s="777" t="s">
        <v>1203</v>
      </c>
      <c r="D385" s="778" t="s">
        <v>662</v>
      </c>
      <c r="E385" s="780"/>
      <c r="F385" s="780"/>
      <c r="G385" s="780"/>
      <c r="H385" s="780"/>
      <c r="I385" s="74"/>
      <c r="J385" s="933"/>
      <c r="K385" s="933"/>
      <c r="L385" s="933"/>
      <c r="M385" s="933"/>
      <c r="N385" s="1003"/>
      <c r="O385" s="1002"/>
    </row>
    <row r="386" spans="1:15" ht="76.5" x14ac:dyDescent="0.2">
      <c r="A386" s="990"/>
      <c r="B386" s="936"/>
      <c r="C386" s="781" t="s">
        <v>1204</v>
      </c>
      <c r="D386" s="778" t="s">
        <v>662</v>
      </c>
      <c r="E386" s="780"/>
      <c r="F386" s="780"/>
      <c r="G386" s="780"/>
      <c r="H386" s="780"/>
      <c r="I386" s="780"/>
      <c r="J386" s="933"/>
      <c r="K386" s="933"/>
      <c r="L386" s="933"/>
      <c r="M386" s="933"/>
      <c r="N386" s="1003"/>
      <c r="O386" s="1002"/>
    </row>
    <row r="387" spans="1:15" ht="25.5" x14ac:dyDescent="0.2">
      <c r="A387" s="872" t="s">
        <v>2973</v>
      </c>
      <c r="B387" s="7" t="s">
        <v>3260</v>
      </c>
      <c r="C387" s="782" t="s">
        <v>46</v>
      </c>
      <c r="D387" s="783"/>
      <c r="E387" s="784" t="s">
        <v>0</v>
      </c>
      <c r="F387" s="783"/>
      <c r="G387" s="783"/>
      <c r="H387" s="783"/>
      <c r="I387" s="783"/>
      <c r="J387" s="730">
        <v>0.3</v>
      </c>
      <c r="K387" s="730">
        <v>0.3</v>
      </c>
      <c r="L387" s="730"/>
      <c r="M387" s="730"/>
      <c r="N387" s="447" t="s">
        <v>2096</v>
      </c>
      <c r="O387" s="783"/>
    </row>
    <row r="388" spans="1:15" ht="51" x14ac:dyDescent="0.2">
      <c r="A388" s="845" t="s">
        <v>2974</v>
      </c>
      <c r="B388" s="75" t="s">
        <v>3316</v>
      </c>
      <c r="C388" s="37" t="s">
        <v>65</v>
      </c>
      <c r="D388" s="144"/>
      <c r="E388" s="144" t="s">
        <v>0</v>
      </c>
      <c r="F388" s="144"/>
      <c r="G388" s="144"/>
      <c r="H388" s="144"/>
      <c r="I388" s="144"/>
      <c r="J388" s="725">
        <v>0.2</v>
      </c>
      <c r="K388" s="725">
        <v>0.2</v>
      </c>
      <c r="L388" s="725"/>
      <c r="M388" s="725"/>
      <c r="N388" s="75" t="s">
        <v>1205</v>
      </c>
      <c r="O388" s="770"/>
    </row>
    <row r="389" spans="1:15" ht="63.75" x14ac:dyDescent="0.2">
      <c r="A389" s="872" t="s">
        <v>2975</v>
      </c>
      <c r="B389" s="75" t="s">
        <v>3261</v>
      </c>
      <c r="C389" s="37" t="s">
        <v>1206</v>
      </c>
      <c r="D389" s="144"/>
      <c r="E389" s="144" t="s">
        <v>0</v>
      </c>
      <c r="F389" s="144" t="s">
        <v>0</v>
      </c>
      <c r="G389" s="144" t="s">
        <v>0</v>
      </c>
      <c r="H389" s="144" t="s">
        <v>0</v>
      </c>
      <c r="I389" s="144" t="s">
        <v>0</v>
      </c>
      <c r="J389" s="725">
        <v>10</v>
      </c>
      <c r="K389" s="725">
        <v>10</v>
      </c>
      <c r="L389" s="725"/>
      <c r="M389" s="725"/>
      <c r="N389" s="75" t="s">
        <v>2096</v>
      </c>
      <c r="O389" s="770"/>
    </row>
    <row r="390" spans="1:15" ht="51" x14ac:dyDescent="0.2">
      <c r="A390" s="845" t="s">
        <v>2976</v>
      </c>
      <c r="B390" s="776" t="s">
        <v>3262</v>
      </c>
      <c r="C390" s="37" t="s">
        <v>1207</v>
      </c>
      <c r="D390" s="770"/>
      <c r="E390" s="144" t="s">
        <v>0</v>
      </c>
      <c r="F390" s="144" t="s">
        <v>0</v>
      </c>
      <c r="G390" s="144"/>
      <c r="H390" s="144"/>
      <c r="I390" s="144"/>
      <c r="J390" s="725">
        <v>0.7</v>
      </c>
      <c r="K390" s="725">
        <v>0.7</v>
      </c>
      <c r="L390" s="725"/>
      <c r="M390" s="725"/>
      <c r="N390" s="75" t="s">
        <v>1205</v>
      </c>
      <c r="O390" s="770"/>
    </row>
    <row r="391" spans="1:15" ht="76.5" x14ac:dyDescent="0.2">
      <c r="A391" s="990">
        <v>57</v>
      </c>
      <c r="B391" s="923" t="s">
        <v>3263</v>
      </c>
      <c r="C391" s="785" t="s">
        <v>2097</v>
      </c>
      <c r="D391" s="785">
        <v>41</v>
      </c>
      <c r="E391" s="785">
        <v>41</v>
      </c>
      <c r="F391" s="785"/>
      <c r="G391" s="785"/>
      <c r="H391" s="785"/>
      <c r="I391" s="785" t="s">
        <v>2098</v>
      </c>
      <c r="J391" s="922">
        <f>J393+J401+J407+J417</f>
        <v>227.20999999999998</v>
      </c>
      <c r="K391" s="922">
        <f>K393+K401+K407+K417</f>
        <v>63.91</v>
      </c>
      <c r="L391" s="922">
        <f>L393+L401+L407+L417</f>
        <v>163.30000000000001</v>
      </c>
      <c r="M391" s="922">
        <f>M393+M401+M407+M417</f>
        <v>0</v>
      </c>
      <c r="N391" s="786"/>
      <c r="O391" s="787"/>
    </row>
    <row r="392" spans="1:15" ht="25.5" x14ac:dyDescent="0.2">
      <c r="A392" s="990"/>
      <c r="B392" s="923"/>
      <c r="C392" s="92" t="s">
        <v>2099</v>
      </c>
      <c r="D392" s="199" t="s">
        <v>2100</v>
      </c>
      <c r="E392" s="199" t="s">
        <v>2101</v>
      </c>
      <c r="F392" s="199"/>
      <c r="G392" s="199"/>
      <c r="H392" s="199"/>
      <c r="I392" s="199" t="s">
        <v>1212</v>
      </c>
      <c r="J392" s="924"/>
      <c r="K392" s="922"/>
      <c r="L392" s="922"/>
      <c r="M392" s="924"/>
      <c r="N392" s="786"/>
      <c r="O392" s="787"/>
    </row>
    <row r="393" spans="1:15" ht="38.25" x14ac:dyDescent="0.2">
      <c r="A393" s="921">
        <v>58</v>
      </c>
      <c r="B393" s="925" t="s">
        <v>3048</v>
      </c>
      <c r="C393" s="3" t="s">
        <v>2177</v>
      </c>
      <c r="D393" s="126">
        <v>20.7</v>
      </c>
      <c r="E393" s="126">
        <v>21.2</v>
      </c>
      <c r="F393" s="126">
        <v>21.7</v>
      </c>
      <c r="G393" s="126">
        <v>22.5</v>
      </c>
      <c r="H393" s="126">
        <v>23</v>
      </c>
      <c r="I393" s="126">
        <v>24</v>
      </c>
      <c r="J393" s="920">
        <f>SUM(J396:J400)</f>
        <v>65.010000000000005</v>
      </c>
      <c r="K393" s="920">
        <f>SUM(K396:K400)</f>
        <v>4.01</v>
      </c>
      <c r="L393" s="920">
        <f>SUM(L396:L400)</f>
        <v>61</v>
      </c>
      <c r="M393" s="920">
        <f>SUM(M396:M400)</f>
        <v>0</v>
      </c>
      <c r="N393" s="742"/>
      <c r="O393" s="742"/>
    </row>
    <row r="394" spans="1:15" ht="38.25" x14ac:dyDescent="0.2">
      <c r="A394" s="921"/>
      <c r="B394" s="926"/>
      <c r="C394" s="3" t="s">
        <v>2102</v>
      </c>
      <c r="D394" s="126">
        <v>49.6</v>
      </c>
      <c r="E394" s="126">
        <v>49.5</v>
      </c>
      <c r="F394" s="126">
        <v>48.7</v>
      </c>
      <c r="G394" s="126">
        <v>45.1</v>
      </c>
      <c r="H394" s="126">
        <v>42</v>
      </c>
      <c r="I394" s="126">
        <v>40</v>
      </c>
      <c r="J394" s="1222"/>
      <c r="K394" s="1222"/>
      <c r="L394" s="920"/>
      <c r="M394" s="1222"/>
      <c r="N394" s="742"/>
      <c r="O394" s="742"/>
    </row>
    <row r="395" spans="1:15" ht="38.25" x14ac:dyDescent="0.2">
      <c r="A395" s="921"/>
      <c r="B395" s="927"/>
      <c r="C395" s="3" t="s">
        <v>2103</v>
      </c>
      <c r="D395" s="126">
        <v>16.3</v>
      </c>
      <c r="E395" s="126">
        <v>16</v>
      </c>
      <c r="F395" s="126">
        <v>15.8</v>
      </c>
      <c r="G395" s="126">
        <v>15.5</v>
      </c>
      <c r="H395" s="126">
        <v>15.2</v>
      </c>
      <c r="I395" s="126">
        <v>15</v>
      </c>
      <c r="J395" s="1223"/>
      <c r="K395" s="1223"/>
      <c r="L395" s="920"/>
      <c r="M395" s="1223"/>
      <c r="N395" s="742"/>
      <c r="O395" s="742"/>
    </row>
    <row r="396" spans="1:15" ht="25.5" x14ac:dyDescent="0.2">
      <c r="A396" s="842" t="s">
        <v>2973</v>
      </c>
      <c r="B396" s="789" t="s">
        <v>2223</v>
      </c>
      <c r="C396" s="7" t="s">
        <v>2104</v>
      </c>
      <c r="D396" s="125"/>
      <c r="E396" s="125" t="s">
        <v>0</v>
      </c>
      <c r="F396" s="125" t="s">
        <v>0</v>
      </c>
      <c r="G396" s="125"/>
      <c r="H396" s="125"/>
      <c r="I396" s="125"/>
      <c r="J396" s="729">
        <v>20</v>
      </c>
      <c r="K396" s="729">
        <v>2</v>
      </c>
      <c r="L396" s="729">
        <v>18</v>
      </c>
      <c r="M396" s="729"/>
      <c r="N396" s="750" t="s">
        <v>2105</v>
      </c>
      <c r="O396" s="750" t="s">
        <v>9</v>
      </c>
    </row>
    <row r="397" spans="1:15" ht="38.25" x14ac:dyDescent="0.2">
      <c r="A397" s="842" t="s">
        <v>2974</v>
      </c>
      <c r="B397" s="775" t="s">
        <v>2350</v>
      </c>
      <c r="C397" s="7" t="s">
        <v>2106</v>
      </c>
      <c r="D397" s="125"/>
      <c r="E397" s="125" t="s">
        <v>0</v>
      </c>
      <c r="F397" s="125"/>
      <c r="G397" s="125"/>
      <c r="H397" s="125"/>
      <c r="I397" s="125"/>
      <c r="J397" s="728">
        <v>0.01</v>
      </c>
      <c r="K397" s="728">
        <v>0.01</v>
      </c>
      <c r="L397" s="729"/>
      <c r="M397" s="729" t="s">
        <v>12</v>
      </c>
      <c r="N397" s="750" t="s">
        <v>2107</v>
      </c>
      <c r="O397" s="750"/>
    </row>
    <row r="398" spans="1:15" ht="25.5" x14ac:dyDescent="0.2">
      <c r="A398" s="842" t="s">
        <v>2975</v>
      </c>
      <c r="B398" s="775" t="s">
        <v>2479</v>
      </c>
      <c r="C398" s="7" t="s">
        <v>2108</v>
      </c>
      <c r="D398" s="125"/>
      <c r="E398" s="125" t="s">
        <v>0</v>
      </c>
      <c r="F398" s="125" t="s">
        <v>0</v>
      </c>
      <c r="G398" s="125"/>
      <c r="H398" s="125"/>
      <c r="I398" s="125"/>
      <c r="J398" s="729">
        <v>25</v>
      </c>
      <c r="K398" s="729"/>
      <c r="L398" s="729">
        <v>25</v>
      </c>
      <c r="M398" s="729"/>
      <c r="N398" s="750" t="s">
        <v>361</v>
      </c>
      <c r="O398" s="750" t="s">
        <v>9</v>
      </c>
    </row>
    <row r="399" spans="1:15" ht="25.5" x14ac:dyDescent="0.2">
      <c r="A399" s="842" t="s">
        <v>2976</v>
      </c>
      <c r="B399" s="789" t="s">
        <v>2662</v>
      </c>
      <c r="C399" s="7" t="s">
        <v>2109</v>
      </c>
      <c r="D399" s="125"/>
      <c r="E399" s="125" t="s">
        <v>0</v>
      </c>
      <c r="F399" s="125" t="s">
        <v>0</v>
      </c>
      <c r="G399" s="125"/>
      <c r="H399" s="125"/>
      <c r="I399" s="125"/>
      <c r="J399" s="729">
        <v>10</v>
      </c>
      <c r="K399" s="729">
        <v>1</v>
      </c>
      <c r="L399" s="729">
        <v>9</v>
      </c>
      <c r="M399" s="729"/>
      <c r="N399" s="750" t="s">
        <v>361</v>
      </c>
      <c r="O399" s="750" t="s">
        <v>9</v>
      </c>
    </row>
    <row r="400" spans="1:15" ht="51" x14ac:dyDescent="0.2">
      <c r="A400" s="842" t="s">
        <v>2977</v>
      </c>
      <c r="B400" s="775" t="s">
        <v>3264</v>
      </c>
      <c r="C400" s="7" t="s">
        <v>3265</v>
      </c>
      <c r="D400" s="125"/>
      <c r="E400" s="125" t="s">
        <v>0</v>
      </c>
      <c r="F400" s="125"/>
      <c r="G400" s="125"/>
      <c r="H400" s="125"/>
      <c r="I400" s="125"/>
      <c r="J400" s="729">
        <v>10</v>
      </c>
      <c r="K400" s="729">
        <v>1</v>
      </c>
      <c r="L400" s="729">
        <v>9</v>
      </c>
      <c r="M400" s="729"/>
      <c r="N400" s="750" t="s">
        <v>2110</v>
      </c>
      <c r="O400" s="750"/>
    </row>
    <row r="401" spans="1:15" ht="38.25" x14ac:dyDescent="0.2">
      <c r="A401" s="842">
        <v>59</v>
      </c>
      <c r="B401" s="790" t="s">
        <v>3049</v>
      </c>
      <c r="C401" s="788" t="s">
        <v>2176</v>
      </c>
      <c r="D401" s="419" t="s">
        <v>662</v>
      </c>
      <c r="E401" s="419">
        <v>0</v>
      </c>
      <c r="F401" s="419">
        <v>10</v>
      </c>
      <c r="G401" s="419"/>
      <c r="H401" s="419">
        <v>20</v>
      </c>
      <c r="I401" s="419">
        <v>25</v>
      </c>
      <c r="J401" s="743">
        <f>SUM(J402:J406)</f>
        <v>100</v>
      </c>
      <c r="K401" s="743">
        <f>SUM(K402:K406)</f>
        <v>33</v>
      </c>
      <c r="L401" s="743">
        <f>SUM(L402:L406)</f>
        <v>67</v>
      </c>
      <c r="M401" s="743">
        <f>SUM(M402:M406)</f>
        <v>0</v>
      </c>
      <c r="N401" s="752" t="s">
        <v>361</v>
      </c>
      <c r="O401" s="752"/>
    </row>
    <row r="402" spans="1:15" ht="51" x14ac:dyDescent="0.2">
      <c r="A402" s="842" t="s">
        <v>2973</v>
      </c>
      <c r="B402" s="775" t="s">
        <v>3390</v>
      </c>
      <c r="C402" s="7" t="s">
        <v>3266</v>
      </c>
      <c r="D402" s="125"/>
      <c r="E402" s="125" t="s">
        <v>0</v>
      </c>
      <c r="F402" s="125" t="s">
        <v>0</v>
      </c>
      <c r="G402" s="125" t="s">
        <v>0</v>
      </c>
      <c r="H402" s="125" t="s">
        <v>0</v>
      </c>
      <c r="I402" s="125" t="s">
        <v>0</v>
      </c>
      <c r="J402" s="729">
        <v>40</v>
      </c>
      <c r="K402" s="729">
        <v>20</v>
      </c>
      <c r="L402" s="729">
        <v>20</v>
      </c>
      <c r="M402" s="729"/>
      <c r="N402" s="750" t="s">
        <v>361</v>
      </c>
      <c r="O402" s="750" t="s">
        <v>9</v>
      </c>
    </row>
    <row r="403" spans="1:15" ht="38.25" x14ac:dyDescent="0.2">
      <c r="A403" s="842" t="s">
        <v>2974</v>
      </c>
      <c r="B403" s="791" t="s">
        <v>2351</v>
      </c>
      <c r="C403" s="7" t="s">
        <v>2106</v>
      </c>
      <c r="D403" s="125" t="s">
        <v>12</v>
      </c>
      <c r="E403" s="125" t="s">
        <v>0</v>
      </c>
      <c r="F403" s="125" t="s">
        <v>0</v>
      </c>
      <c r="G403" s="125" t="s">
        <v>0</v>
      </c>
      <c r="H403" s="125" t="s">
        <v>0</v>
      </c>
      <c r="I403" s="125" t="s">
        <v>0</v>
      </c>
      <c r="J403" s="729">
        <v>10</v>
      </c>
      <c r="K403" s="729">
        <v>5</v>
      </c>
      <c r="L403" s="729">
        <v>5</v>
      </c>
      <c r="M403" s="729"/>
      <c r="N403" s="750" t="s">
        <v>361</v>
      </c>
      <c r="O403" s="750" t="s">
        <v>9</v>
      </c>
    </row>
    <row r="404" spans="1:15" ht="51" x14ac:dyDescent="0.2">
      <c r="A404" s="842" t="s">
        <v>2975</v>
      </c>
      <c r="B404" s="792" t="s">
        <v>3317</v>
      </c>
      <c r="C404" s="7" t="s">
        <v>3318</v>
      </c>
      <c r="D404" s="125"/>
      <c r="E404" s="125" t="s">
        <v>0</v>
      </c>
      <c r="F404" s="125" t="s">
        <v>0</v>
      </c>
      <c r="G404" s="125" t="s">
        <v>0</v>
      </c>
      <c r="H404" s="125" t="s">
        <v>0</v>
      </c>
      <c r="I404" s="125" t="s">
        <v>0</v>
      </c>
      <c r="J404" s="729">
        <v>5</v>
      </c>
      <c r="K404" s="729">
        <v>1</v>
      </c>
      <c r="L404" s="729">
        <v>4</v>
      </c>
      <c r="M404" s="729"/>
      <c r="N404" s="750" t="s">
        <v>361</v>
      </c>
      <c r="O404" s="750" t="s">
        <v>9</v>
      </c>
    </row>
    <row r="405" spans="1:15" ht="63.75" x14ac:dyDescent="0.2">
      <c r="A405" s="842" t="s">
        <v>2976</v>
      </c>
      <c r="B405" s="791" t="s">
        <v>3391</v>
      </c>
      <c r="C405" s="7" t="s">
        <v>3415</v>
      </c>
      <c r="D405" s="125"/>
      <c r="E405" s="125" t="s">
        <v>0</v>
      </c>
      <c r="F405" s="125" t="s">
        <v>0</v>
      </c>
      <c r="G405" s="125" t="s">
        <v>0</v>
      </c>
      <c r="H405" s="125" t="s">
        <v>0</v>
      </c>
      <c r="I405" s="125" t="s">
        <v>0</v>
      </c>
      <c r="J405" s="729">
        <v>25</v>
      </c>
      <c r="K405" s="729">
        <v>5</v>
      </c>
      <c r="L405" s="729">
        <v>20</v>
      </c>
      <c r="M405" s="729"/>
      <c r="N405" s="750" t="s">
        <v>361</v>
      </c>
      <c r="O405" s="750" t="s">
        <v>9</v>
      </c>
    </row>
    <row r="406" spans="1:15" ht="51" x14ac:dyDescent="0.2">
      <c r="A406" s="842" t="s">
        <v>2977</v>
      </c>
      <c r="B406" s="791" t="s">
        <v>2676</v>
      </c>
      <c r="C406" s="7" t="s">
        <v>2111</v>
      </c>
      <c r="D406" s="125"/>
      <c r="E406" s="125" t="s">
        <v>0</v>
      </c>
      <c r="F406" s="125" t="s">
        <v>0</v>
      </c>
      <c r="G406" s="125" t="s">
        <v>0</v>
      </c>
      <c r="H406" s="125" t="s">
        <v>0</v>
      </c>
      <c r="I406" s="125" t="s">
        <v>0</v>
      </c>
      <c r="J406" s="729">
        <v>20</v>
      </c>
      <c r="K406" s="729">
        <v>2</v>
      </c>
      <c r="L406" s="729">
        <v>18</v>
      </c>
      <c r="M406" s="729"/>
      <c r="N406" s="750" t="s">
        <v>361</v>
      </c>
      <c r="O406" s="750" t="s">
        <v>9</v>
      </c>
    </row>
    <row r="407" spans="1:15" ht="89.25" x14ac:dyDescent="0.2">
      <c r="A407" s="921">
        <v>60</v>
      </c>
      <c r="B407" s="925" t="s">
        <v>3050</v>
      </c>
      <c r="C407" s="788" t="s">
        <v>3416</v>
      </c>
      <c r="D407" s="419" t="s">
        <v>662</v>
      </c>
      <c r="E407" s="419">
        <v>40</v>
      </c>
      <c r="F407" s="419">
        <v>45</v>
      </c>
      <c r="G407" s="419">
        <v>50</v>
      </c>
      <c r="H407" s="419">
        <v>55</v>
      </c>
      <c r="I407" s="419">
        <v>60</v>
      </c>
      <c r="J407" s="947">
        <f>SUM(J412:J416)</f>
        <v>50</v>
      </c>
      <c r="K407" s="947">
        <f>SUM(K412:K416)</f>
        <v>24</v>
      </c>
      <c r="L407" s="947">
        <f>SUM(L412:L416)</f>
        <v>26</v>
      </c>
      <c r="M407" s="947">
        <f>SUM(M412:M416)</f>
        <v>0</v>
      </c>
      <c r="N407" s="752"/>
      <c r="O407" s="752"/>
    </row>
    <row r="408" spans="1:15" ht="51" x14ac:dyDescent="0.2">
      <c r="A408" s="921"/>
      <c r="B408" s="926"/>
      <c r="C408" s="793" t="s">
        <v>2112</v>
      </c>
      <c r="D408" s="752" t="s">
        <v>662</v>
      </c>
      <c r="E408" s="752">
        <v>5</v>
      </c>
      <c r="F408" s="752">
        <v>5</v>
      </c>
      <c r="G408" s="752">
        <v>10</v>
      </c>
      <c r="H408" s="752">
        <v>10</v>
      </c>
      <c r="I408" s="752">
        <v>20</v>
      </c>
      <c r="J408" s="947"/>
      <c r="K408" s="947"/>
      <c r="L408" s="947"/>
      <c r="M408" s="947"/>
      <c r="N408" s="752"/>
      <c r="O408" s="752"/>
    </row>
    <row r="409" spans="1:15" ht="102" x14ac:dyDescent="0.2">
      <c r="A409" s="921"/>
      <c r="B409" s="926"/>
      <c r="C409" s="793" t="s">
        <v>3319</v>
      </c>
      <c r="D409" s="752" t="s">
        <v>662</v>
      </c>
      <c r="E409" s="752">
        <v>50</v>
      </c>
      <c r="F409" s="752">
        <v>55</v>
      </c>
      <c r="G409" s="752">
        <v>60</v>
      </c>
      <c r="H409" s="752">
        <v>65</v>
      </c>
      <c r="I409" s="752">
        <v>70</v>
      </c>
      <c r="J409" s="947"/>
      <c r="K409" s="947"/>
      <c r="L409" s="947"/>
      <c r="M409" s="947"/>
      <c r="N409" s="752"/>
      <c r="O409" s="752"/>
    </row>
    <row r="410" spans="1:15" ht="38.25" x14ac:dyDescent="0.2">
      <c r="A410" s="921"/>
      <c r="B410" s="926"/>
      <c r="C410" s="793" t="s">
        <v>3320</v>
      </c>
      <c r="D410" s="752" t="s">
        <v>662</v>
      </c>
      <c r="E410" s="752">
        <v>70</v>
      </c>
      <c r="F410" s="752">
        <v>75</v>
      </c>
      <c r="G410" s="752">
        <v>80</v>
      </c>
      <c r="H410" s="752">
        <v>85</v>
      </c>
      <c r="I410" s="752">
        <v>90</v>
      </c>
      <c r="J410" s="947"/>
      <c r="K410" s="947"/>
      <c r="L410" s="947"/>
      <c r="M410" s="947"/>
      <c r="N410" s="752"/>
      <c r="O410" s="752"/>
    </row>
    <row r="411" spans="1:15" ht="51" x14ac:dyDescent="0.2">
      <c r="A411" s="921"/>
      <c r="B411" s="927"/>
      <c r="C411" s="793" t="s">
        <v>3392</v>
      </c>
      <c r="D411" s="752" t="s">
        <v>662</v>
      </c>
      <c r="E411" s="752">
        <v>20</v>
      </c>
      <c r="F411" s="752">
        <v>25</v>
      </c>
      <c r="G411" s="752">
        <v>30</v>
      </c>
      <c r="H411" s="752">
        <v>35</v>
      </c>
      <c r="I411" s="752">
        <v>40</v>
      </c>
      <c r="J411" s="947"/>
      <c r="K411" s="947"/>
      <c r="L411" s="947"/>
      <c r="M411" s="947"/>
      <c r="N411" s="752"/>
      <c r="O411" s="752"/>
    </row>
    <row r="412" spans="1:15" ht="38.25" x14ac:dyDescent="0.2">
      <c r="A412" s="850" t="s">
        <v>2973</v>
      </c>
      <c r="B412" s="794" t="s">
        <v>3267</v>
      </c>
      <c r="C412" s="24" t="s">
        <v>2113</v>
      </c>
      <c r="D412" s="750"/>
      <c r="E412" s="750" t="s">
        <v>0</v>
      </c>
      <c r="F412" s="750" t="s">
        <v>0</v>
      </c>
      <c r="G412" s="750"/>
      <c r="H412" s="750"/>
      <c r="I412" s="750"/>
      <c r="J412" s="729">
        <v>10</v>
      </c>
      <c r="K412" s="729">
        <v>1</v>
      </c>
      <c r="L412" s="729">
        <v>9</v>
      </c>
      <c r="M412" s="729"/>
      <c r="N412" s="210" t="s">
        <v>2927</v>
      </c>
      <c r="O412" s="750" t="s">
        <v>9</v>
      </c>
    </row>
    <row r="413" spans="1:15" ht="38.25" x14ac:dyDescent="0.2">
      <c r="A413" s="851" t="s">
        <v>2974</v>
      </c>
      <c r="B413" s="62" t="s">
        <v>2663</v>
      </c>
      <c r="C413" s="75" t="s">
        <v>3393</v>
      </c>
      <c r="D413" s="795"/>
      <c r="E413" s="795"/>
      <c r="F413" s="795"/>
      <c r="G413" s="795"/>
      <c r="H413" s="795"/>
      <c r="I413" s="795"/>
      <c r="J413" s="729">
        <v>20</v>
      </c>
      <c r="K413" s="729">
        <v>20</v>
      </c>
      <c r="L413" s="729"/>
      <c r="M413" s="187"/>
      <c r="N413" s="795" t="s">
        <v>2114</v>
      </c>
      <c r="O413" s="795"/>
    </row>
    <row r="414" spans="1:15" ht="38.25" x14ac:dyDescent="0.2">
      <c r="A414" s="850" t="s">
        <v>2975</v>
      </c>
      <c r="B414" s="796" t="s">
        <v>2480</v>
      </c>
      <c r="C414" s="7" t="s">
        <v>3268</v>
      </c>
      <c r="D414" s="125"/>
      <c r="E414" s="125" t="s">
        <v>0</v>
      </c>
      <c r="F414" s="125" t="s">
        <v>0</v>
      </c>
      <c r="G414" s="125"/>
      <c r="H414" s="125"/>
      <c r="I414" s="125"/>
      <c r="J414" s="729">
        <v>5</v>
      </c>
      <c r="K414" s="729">
        <v>1</v>
      </c>
      <c r="L414" s="729">
        <v>4</v>
      </c>
      <c r="M414" s="729"/>
      <c r="N414" s="750" t="s">
        <v>361</v>
      </c>
      <c r="O414" s="750" t="s">
        <v>9</v>
      </c>
    </row>
    <row r="415" spans="1:15" ht="51" x14ac:dyDescent="0.2">
      <c r="A415" s="851" t="s">
        <v>2976</v>
      </c>
      <c r="B415" s="775" t="s">
        <v>2664</v>
      </c>
      <c r="C415" s="7" t="s">
        <v>2115</v>
      </c>
      <c r="D415" s="125"/>
      <c r="E415" s="125" t="s">
        <v>0</v>
      </c>
      <c r="F415" s="125" t="s">
        <v>0</v>
      </c>
      <c r="G415" s="125" t="s">
        <v>0</v>
      </c>
      <c r="H415" s="125"/>
      <c r="I415" s="125"/>
      <c r="J415" s="729">
        <v>10</v>
      </c>
      <c r="K415" s="729">
        <v>1</v>
      </c>
      <c r="L415" s="729">
        <v>9</v>
      </c>
      <c r="M415" s="729"/>
      <c r="N415" s="750" t="s">
        <v>361</v>
      </c>
      <c r="O415" s="750" t="s">
        <v>9</v>
      </c>
    </row>
    <row r="416" spans="1:15" ht="63.75" x14ac:dyDescent="0.2">
      <c r="A416" s="850" t="s">
        <v>2977</v>
      </c>
      <c r="B416" s="775" t="s">
        <v>3269</v>
      </c>
      <c r="C416" s="7" t="s">
        <v>3270</v>
      </c>
      <c r="D416" s="125"/>
      <c r="E416" s="125" t="s">
        <v>0</v>
      </c>
      <c r="F416" s="125" t="s">
        <v>0</v>
      </c>
      <c r="G416" s="125" t="s">
        <v>0</v>
      </c>
      <c r="H416" s="125"/>
      <c r="I416" s="125"/>
      <c r="J416" s="729">
        <v>5</v>
      </c>
      <c r="K416" s="729">
        <v>1</v>
      </c>
      <c r="L416" s="729">
        <v>4</v>
      </c>
      <c r="M416" s="729"/>
      <c r="N416" s="750" t="s">
        <v>361</v>
      </c>
      <c r="O416" s="750" t="s">
        <v>9</v>
      </c>
    </row>
    <row r="417" spans="1:16" ht="51" x14ac:dyDescent="0.2">
      <c r="A417" s="921">
        <v>61</v>
      </c>
      <c r="B417" s="948" t="s">
        <v>3051</v>
      </c>
      <c r="C417" s="3" t="s">
        <v>2116</v>
      </c>
      <c r="D417" s="376">
        <v>17</v>
      </c>
      <c r="E417" s="376">
        <v>30</v>
      </c>
      <c r="F417" s="376"/>
      <c r="G417" s="376">
        <v>40</v>
      </c>
      <c r="H417" s="376"/>
      <c r="I417" s="376">
        <v>50</v>
      </c>
      <c r="J417" s="947">
        <f>SUM(J420:J423)</f>
        <v>12.2</v>
      </c>
      <c r="K417" s="947">
        <f>SUM(K420:K423)</f>
        <v>2.9</v>
      </c>
      <c r="L417" s="947">
        <f>SUM(L420:L423)</f>
        <v>9.3000000000000007</v>
      </c>
      <c r="M417" s="947">
        <f>SUM(M420:M423)</f>
        <v>0</v>
      </c>
      <c r="N417" s="946"/>
      <c r="O417" s="946"/>
    </row>
    <row r="418" spans="1:16" ht="25.5" x14ac:dyDescent="0.2">
      <c r="A418" s="921"/>
      <c r="B418" s="948"/>
      <c r="C418" s="3" t="s">
        <v>2117</v>
      </c>
      <c r="D418" s="126" t="s">
        <v>662</v>
      </c>
      <c r="E418" s="778">
        <v>50</v>
      </c>
      <c r="F418" s="778">
        <v>60</v>
      </c>
      <c r="G418" s="778">
        <v>70</v>
      </c>
      <c r="H418" s="778">
        <v>80</v>
      </c>
      <c r="I418" s="778">
        <v>90</v>
      </c>
      <c r="J418" s="947"/>
      <c r="K418" s="947"/>
      <c r="L418" s="947"/>
      <c r="M418" s="947"/>
      <c r="N418" s="946"/>
      <c r="O418" s="946"/>
    </row>
    <row r="419" spans="1:16" ht="51" x14ac:dyDescent="0.2">
      <c r="A419" s="921"/>
      <c r="B419" s="948"/>
      <c r="C419" s="3" t="s">
        <v>2118</v>
      </c>
      <c r="D419" s="797" t="s">
        <v>662</v>
      </c>
      <c r="E419" s="128">
        <v>60</v>
      </c>
      <c r="F419" s="128">
        <v>70</v>
      </c>
      <c r="G419" s="128">
        <v>80</v>
      </c>
      <c r="H419" s="128">
        <v>90</v>
      </c>
      <c r="I419" s="129">
        <v>100</v>
      </c>
      <c r="J419" s="947"/>
      <c r="K419" s="947"/>
      <c r="L419" s="947"/>
      <c r="M419" s="947"/>
      <c r="N419" s="946"/>
      <c r="O419" s="946"/>
    </row>
    <row r="420" spans="1:16" ht="38.25" x14ac:dyDescent="0.2">
      <c r="A420" s="872" t="s">
        <v>2973</v>
      </c>
      <c r="B420" s="7" t="s">
        <v>3321</v>
      </c>
      <c r="C420" s="7" t="s">
        <v>1197</v>
      </c>
      <c r="D420" s="125"/>
      <c r="E420" s="125" t="s">
        <v>0</v>
      </c>
      <c r="F420" s="125"/>
      <c r="G420" s="125"/>
      <c r="H420" s="125"/>
      <c r="I420" s="125"/>
      <c r="J420" s="726">
        <v>0.5</v>
      </c>
      <c r="K420" s="726">
        <v>0.5</v>
      </c>
      <c r="L420" s="726"/>
      <c r="M420" s="726"/>
      <c r="N420" s="125" t="s">
        <v>3322</v>
      </c>
      <c r="O420" s="125"/>
    </row>
    <row r="421" spans="1:16" ht="51" x14ac:dyDescent="0.2">
      <c r="A421" s="845" t="s">
        <v>2974</v>
      </c>
      <c r="B421" s="776" t="s">
        <v>2352</v>
      </c>
      <c r="C421" s="37" t="s">
        <v>2119</v>
      </c>
      <c r="D421" s="138" t="s">
        <v>662</v>
      </c>
      <c r="E421" s="138" t="s">
        <v>0</v>
      </c>
      <c r="F421" s="138" t="s">
        <v>0</v>
      </c>
      <c r="G421" s="138" t="s">
        <v>0</v>
      </c>
      <c r="H421" s="138" t="s">
        <v>0</v>
      </c>
      <c r="I421" s="138" t="s">
        <v>0</v>
      </c>
      <c r="J421" s="725">
        <v>1.5</v>
      </c>
      <c r="K421" s="725">
        <v>0.2</v>
      </c>
      <c r="L421" s="725">
        <v>1.3</v>
      </c>
      <c r="M421" s="725"/>
      <c r="N421" s="144" t="s">
        <v>3323</v>
      </c>
      <c r="O421" s="144" t="s">
        <v>9</v>
      </c>
    </row>
    <row r="422" spans="1:16" s="543" customFormat="1" ht="63.75" x14ac:dyDescent="0.2">
      <c r="A422" s="872" t="s">
        <v>2975</v>
      </c>
      <c r="B422" s="19" t="s">
        <v>2481</v>
      </c>
      <c r="C422" s="19" t="s">
        <v>1198</v>
      </c>
      <c r="D422" s="144"/>
      <c r="E422" s="144" t="s">
        <v>0</v>
      </c>
      <c r="F422" s="144"/>
      <c r="G422" s="144"/>
      <c r="H422" s="144"/>
      <c r="I422" s="144"/>
      <c r="J422" s="725">
        <v>0.2</v>
      </c>
      <c r="K422" s="725">
        <v>0.2</v>
      </c>
      <c r="L422" s="725"/>
      <c r="M422" s="725"/>
      <c r="N422" s="125" t="s">
        <v>2120</v>
      </c>
      <c r="O422" s="125"/>
      <c r="P422" s="734"/>
    </row>
    <row r="423" spans="1:16" s="543" customFormat="1" ht="38.25" x14ac:dyDescent="0.2">
      <c r="A423" s="845" t="s">
        <v>2976</v>
      </c>
      <c r="B423" s="789" t="s">
        <v>2665</v>
      </c>
      <c r="C423" s="7" t="s">
        <v>2121</v>
      </c>
      <c r="D423" s="125"/>
      <c r="E423" s="125" t="s">
        <v>0</v>
      </c>
      <c r="F423" s="125" t="s">
        <v>0</v>
      </c>
      <c r="G423" s="125"/>
      <c r="H423" s="125"/>
      <c r="I423" s="125"/>
      <c r="J423" s="726">
        <v>10</v>
      </c>
      <c r="K423" s="726">
        <v>2</v>
      </c>
      <c r="L423" s="726">
        <v>8</v>
      </c>
      <c r="M423" s="726"/>
      <c r="N423" s="125" t="s">
        <v>361</v>
      </c>
      <c r="O423" s="125" t="s">
        <v>9</v>
      </c>
      <c r="P423" s="734"/>
    </row>
    <row r="424" spans="1:16" s="252" customFormat="1" x14ac:dyDescent="0.2">
      <c r="A424" s="1043" t="s">
        <v>1824</v>
      </c>
      <c r="B424" s="1044"/>
      <c r="C424" s="1044"/>
      <c r="D424" s="1044"/>
      <c r="E424" s="1044"/>
      <c r="F424" s="1044"/>
      <c r="G424" s="1044"/>
      <c r="H424" s="1044"/>
      <c r="I424" s="1045"/>
      <c r="J424" s="572">
        <f>J350</f>
        <v>676.71</v>
      </c>
      <c r="K424" s="572">
        <f>K350</f>
        <v>151.61000000000001</v>
      </c>
      <c r="L424" s="572">
        <f>L350</f>
        <v>525.1</v>
      </c>
      <c r="M424" s="572">
        <f>M350</f>
        <v>0</v>
      </c>
      <c r="N424" s="572"/>
      <c r="O424" s="572"/>
      <c r="P424" s="415"/>
    </row>
    <row r="425" spans="1:16" s="252" customFormat="1" x14ac:dyDescent="0.2">
      <c r="A425" s="1043" t="s">
        <v>363</v>
      </c>
      <c r="B425" s="1044"/>
      <c r="C425" s="1044"/>
      <c r="D425" s="1044"/>
      <c r="E425" s="1044"/>
      <c r="F425" s="1044"/>
      <c r="G425" s="1044"/>
      <c r="H425" s="1044"/>
      <c r="I425" s="1045"/>
      <c r="J425" s="572">
        <f>SUM(K425:M425)</f>
        <v>99.999999999999986</v>
      </c>
      <c r="K425" s="690">
        <f>K424/$J424*100</f>
        <v>22.403983981321392</v>
      </c>
      <c r="L425" s="690">
        <f>L424/$J424*100</f>
        <v>77.596016018678597</v>
      </c>
      <c r="M425" s="690">
        <f>M424/$J424*100</f>
        <v>0</v>
      </c>
      <c r="N425" s="690"/>
      <c r="O425" s="690"/>
      <c r="P425" s="415"/>
    </row>
    <row r="426" spans="1:16" s="252" customFormat="1" ht="15.75" x14ac:dyDescent="0.2">
      <c r="A426" s="1008" t="s">
        <v>2956</v>
      </c>
      <c r="B426" s="1008"/>
      <c r="C426" s="1008"/>
      <c r="D426" s="1008"/>
      <c r="E426" s="1008"/>
      <c r="F426" s="1008"/>
      <c r="G426" s="1008"/>
      <c r="H426" s="1008"/>
      <c r="I426" s="1008"/>
      <c r="J426" s="1008"/>
      <c r="K426" s="1008"/>
      <c r="L426" s="1008"/>
      <c r="M426" s="1008"/>
      <c r="N426" s="1008"/>
      <c r="O426" s="1008"/>
      <c r="P426" s="415"/>
    </row>
    <row r="427" spans="1:16" ht="38.25" x14ac:dyDescent="0.2">
      <c r="A427" s="868">
        <v>62</v>
      </c>
      <c r="B427" s="827" t="s">
        <v>3052</v>
      </c>
      <c r="C427" s="40" t="s">
        <v>1797</v>
      </c>
      <c r="D427" s="709" t="s">
        <v>662</v>
      </c>
      <c r="E427" s="709"/>
      <c r="F427" s="709"/>
      <c r="G427" s="709"/>
      <c r="H427" s="709"/>
      <c r="I427" s="709"/>
      <c r="J427" s="707">
        <f>J428+J447+J471+J490+J497</f>
        <v>103.89999999999999</v>
      </c>
      <c r="K427" s="707">
        <f>K428+K447+K471+K490+K497</f>
        <v>103.89999999999999</v>
      </c>
      <c r="L427" s="707">
        <f>L428+L447+L471+L490+L497</f>
        <v>0</v>
      </c>
      <c r="M427" s="707">
        <f>M428+M447+M471+M490+M497</f>
        <v>0</v>
      </c>
      <c r="N427" s="708" t="s">
        <v>1231</v>
      </c>
      <c r="O427" s="709"/>
    </row>
    <row r="428" spans="1:16" ht="38.25" x14ac:dyDescent="0.2">
      <c r="A428" s="1007">
        <v>63</v>
      </c>
      <c r="B428" s="1232" t="s">
        <v>3053</v>
      </c>
      <c r="C428" s="76" t="s">
        <v>1798</v>
      </c>
      <c r="D428" s="208" t="s">
        <v>662</v>
      </c>
      <c r="E428" s="208"/>
      <c r="F428" s="208"/>
      <c r="G428" s="208"/>
      <c r="H428" s="208"/>
      <c r="I428" s="208"/>
      <c r="J428" s="964">
        <f>J430+J443</f>
        <v>14.600000000000001</v>
      </c>
      <c r="K428" s="964">
        <f>K430+K443</f>
        <v>14.600000000000001</v>
      </c>
      <c r="L428" s="964">
        <f>L430+L443</f>
        <v>0</v>
      </c>
      <c r="M428" s="964">
        <f>M430+M443</f>
        <v>0</v>
      </c>
      <c r="N428" s="1238" t="s">
        <v>1232</v>
      </c>
      <c r="O428" s="980"/>
    </row>
    <row r="429" spans="1:16" ht="25.5" x14ac:dyDescent="0.2">
      <c r="A429" s="1007"/>
      <c r="B429" s="1234"/>
      <c r="C429" s="430" t="s">
        <v>1233</v>
      </c>
      <c r="D429" s="208" t="s">
        <v>662</v>
      </c>
      <c r="E429" s="208"/>
      <c r="F429" s="208"/>
      <c r="G429" s="208"/>
      <c r="H429" s="208"/>
      <c r="I429" s="208"/>
      <c r="J429" s="966"/>
      <c r="K429" s="966"/>
      <c r="L429" s="964"/>
      <c r="M429" s="966"/>
      <c r="N429" s="1240"/>
      <c r="O429" s="982"/>
    </row>
    <row r="430" spans="1:16" ht="51" x14ac:dyDescent="0.2">
      <c r="A430" s="1007">
        <v>64</v>
      </c>
      <c r="B430" s="1332" t="s">
        <v>3054</v>
      </c>
      <c r="C430" s="77" t="s">
        <v>1796</v>
      </c>
      <c r="D430" s="159" t="s">
        <v>662</v>
      </c>
      <c r="E430" s="159"/>
      <c r="F430" s="159"/>
      <c r="G430" s="159"/>
      <c r="H430" s="159"/>
      <c r="I430" s="159"/>
      <c r="J430" s="1055">
        <f>SUM(J436:J442)</f>
        <v>5.8</v>
      </c>
      <c r="K430" s="1055">
        <f>SUM(K436:K442)</f>
        <v>5.8</v>
      </c>
      <c r="L430" s="1055">
        <f>SUM(L436:L442)</f>
        <v>0</v>
      </c>
      <c r="M430" s="1055">
        <f>SUM(M436:M442)</f>
        <v>0</v>
      </c>
      <c r="N430" s="433" t="s">
        <v>1231</v>
      </c>
      <c r="O430" s="1197"/>
    </row>
    <row r="431" spans="1:16" s="252" customFormat="1" x14ac:dyDescent="0.2">
      <c r="A431" s="1007"/>
      <c r="B431" s="1333"/>
      <c r="C431" s="77" t="s">
        <v>1234</v>
      </c>
      <c r="D431" s="159" t="s">
        <v>662</v>
      </c>
      <c r="E431" s="159"/>
      <c r="F431" s="159"/>
      <c r="G431" s="159"/>
      <c r="H431" s="159"/>
      <c r="I431" s="159"/>
      <c r="J431" s="1103"/>
      <c r="K431" s="1055"/>
      <c r="L431" s="1055"/>
      <c r="M431" s="1103"/>
      <c r="N431" s="433" t="s">
        <v>524</v>
      </c>
      <c r="O431" s="1197"/>
      <c r="P431" s="415"/>
    </row>
    <row r="432" spans="1:16" s="252" customFormat="1" x14ac:dyDescent="0.2">
      <c r="A432" s="1007"/>
      <c r="B432" s="1333"/>
      <c r="C432" s="77" t="s">
        <v>1235</v>
      </c>
      <c r="D432" s="159" t="s">
        <v>662</v>
      </c>
      <c r="E432" s="159"/>
      <c r="F432" s="159"/>
      <c r="G432" s="159"/>
      <c r="H432" s="159"/>
      <c r="I432" s="159"/>
      <c r="J432" s="1103"/>
      <c r="K432" s="1055"/>
      <c r="L432" s="1055"/>
      <c r="M432" s="1103"/>
      <c r="N432" s="433" t="s">
        <v>1236</v>
      </c>
      <c r="O432" s="1197"/>
      <c r="P432" s="415"/>
    </row>
    <row r="433" spans="1:16" s="252" customFormat="1" x14ac:dyDescent="0.2">
      <c r="A433" s="1007"/>
      <c r="B433" s="1333"/>
      <c r="C433" s="77" t="s">
        <v>1237</v>
      </c>
      <c r="D433" s="159"/>
      <c r="E433" s="159"/>
      <c r="F433" s="159"/>
      <c r="G433" s="159"/>
      <c r="H433" s="159"/>
      <c r="I433" s="159"/>
      <c r="J433" s="1103"/>
      <c r="K433" s="1055"/>
      <c r="L433" s="1055"/>
      <c r="M433" s="1103"/>
      <c r="N433" s="433" t="s">
        <v>1238</v>
      </c>
      <c r="O433" s="1197"/>
      <c r="P433" s="415"/>
    </row>
    <row r="434" spans="1:16" s="252" customFormat="1" x14ac:dyDescent="0.2">
      <c r="A434" s="1007"/>
      <c r="B434" s="1333"/>
      <c r="C434" s="77" t="s">
        <v>1239</v>
      </c>
      <c r="D434" s="159" t="s">
        <v>662</v>
      </c>
      <c r="E434" s="159"/>
      <c r="F434" s="159"/>
      <c r="G434" s="159"/>
      <c r="H434" s="159"/>
      <c r="I434" s="159"/>
      <c r="J434" s="1103"/>
      <c r="K434" s="1055"/>
      <c r="L434" s="1055"/>
      <c r="M434" s="1103"/>
      <c r="N434" s="433" t="s">
        <v>1240</v>
      </c>
      <c r="O434" s="1197"/>
      <c r="P434" s="415"/>
    </row>
    <row r="435" spans="1:16" s="252" customFormat="1" ht="38.25" x14ac:dyDescent="0.2">
      <c r="A435" s="1007"/>
      <c r="B435" s="1334"/>
      <c r="C435" s="77" t="s">
        <v>1312</v>
      </c>
      <c r="D435" s="159" t="s">
        <v>662</v>
      </c>
      <c r="E435" s="159"/>
      <c r="F435" s="159"/>
      <c r="G435" s="159"/>
      <c r="H435" s="159"/>
      <c r="I435" s="159"/>
      <c r="J435" s="1056"/>
      <c r="K435" s="1055"/>
      <c r="L435" s="1055"/>
      <c r="M435" s="1056"/>
      <c r="N435" s="433" t="s">
        <v>1241</v>
      </c>
      <c r="O435" s="1197"/>
      <c r="P435" s="415"/>
    </row>
    <row r="436" spans="1:16" s="252" customFormat="1" ht="89.25" x14ac:dyDescent="0.2">
      <c r="A436" s="869" t="s">
        <v>2973</v>
      </c>
      <c r="B436" s="78" t="s">
        <v>2224</v>
      </c>
      <c r="C436" s="59" t="s">
        <v>1242</v>
      </c>
      <c r="D436" s="188"/>
      <c r="E436" s="188" t="s">
        <v>0</v>
      </c>
      <c r="F436" s="188" t="s">
        <v>0</v>
      </c>
      <c r="G436" s="188" t="s">
        <v>103</v>
      </c>
      <c r="H436" s="188"/>
      <c r="I436" s="188"/>
      <c r="J436" s="514">
        <v>1.5</v>
      </c>
      <c r="K436" s="513">
        <v>1.5</v>
      </c>
      <c r="L436" s="628"/>
      <c r="M436" s="628"/>
      <c r="N436" s="203" t="s">
        <v>1232</v>
      </c>
      <c r="O436" s="188"/>
      <c r="P436" s="415"/>
    </row>
    <row r="437" spans="1:16" s="252" customFormat="1" ht="51" x14ac:dyDescent="0.2">
      <c r="A437" s="869" t="s">
        <v>2974</v>
      </c>
      <c r="B437" s="78" t="s">
        <v>2353</v>
      </c>
      <c r="C437" s="79" t="s">
        <v>1243</v>
      </c>
      <c r="D437" s="188"/>
      <c r="E437" s="188" t="s">
        <v>0</v>
      </c>
      <c r="F437" s="188" t="s">
        <v>0</v>
      </c>
      <c r="G437" s="188" t="s">
        <v>0</v>
      </c>
      <c r="H437" s="188" t="s">
        <v>0</v>
      </c>
      <c r="I437" s="188" t="s">
        <v>0</v>
      </c>
      <c r="J437" s="514">
        <v>0.3</v>
      </c>
      <c r="K437" s="513">
        <v>0.3</v>
      </c>
      <c r="L437" s="628"/>
      <c r="M437" s="628"/>
      <c r="N437" s="203" t="s">
        <v>1244</v>
      </c>
      <c r="O437" s="188"/>
      <c r="P437" s="415"/>
    </row>
    <row r="438" spans="1:16" ht="38.25" x14ac:dyDescent="0.2">
      <c r="A438" s="869" t="s">
        <v>2975</v>
      </c>
      <c r="B438" s="78" t="s">
        <v>2482</v>
      </c>
      <c r="C438" s="59" t="s">
        <v>1245</v>
      </c>
      <c r="D438" s="188"/>
      <c r="E438" s="188" t="s">
        <v>0</v>
      </c>
      <c r="F438" s="188"/>
      <c r="G438" s="188"/>
      <c r="H438" s="188"/>
      <c r="I438" s="188"/>
      <c r="J438" s="514">
        <v>0.5</v>
      </c>
      <c r="K438" s="513">
        <v>0.5</v>
      </c>
      <c r="L438" s="628"/>
      <c r="M438" s="628"/>
      <c r="N438" s="203" t="s">
        <v>524</v>
      </c>
      <c r="O438" s="188"/>
    </row>
    <row r="439" spans="1:16" ht="76.5" x14ac:dyDescent="0.2">
      <c r="A439" s="869" t="s">
        <v>2976</v>
      </c>
      <c r="B439" s="78" t="s">
        <v>2666</v>
      </c>
      <c r="C439" s="59" t="s">
        <v>1246</v>
      </c>
      <c r="D439" s="188"/>
      <c r="E439" s="188" t="s">
        <v>0</v>
      </c>
      <c r="F439" s="188" t="s">
        <v>0</v>
      </c>
      <c r="G439" s="188"/>
      <c r="H439" s="188"/>
      <c r="I439" s="188"/>
      <c r="J439" s="514">
        <v>0.5</v>
      </c>
      <c r="K439" s="513">
        <v>0.5</v>
      </c>
      <c r="L439" s="628"/>
      <c r="M439" s="628"/>
      <c r="N439" s="203" t="s">
        <v>1231</v>
      </c>
      <c r="O439" s="188"/>
    </row>
    <row r="440" spans="1:16" ht="25.5" x14ac:dyDescent="0.2">
      <c r="A440" s="869" t="s">
        <v>2977</v>
      </c>
      <c r="B440" s="80" t="s">
        <v>2677</v>
      </c>
      <c r="C440" s="81" t="s">
        <v>1313</v>
      </c>
      <c r="D440" s="204"/>
      <c r="E440" s="204" t="s">
        <v>0</v>
      </c>
      <c r="F440" s="204" t="s">
        <v>0</v>
      </c>
      <c r="G440" s="204"/>
      <c r="H440" s="204"/>
      <c r="I440" s="204"/>
      <c r="J440" s="629">
        <v>0.5</v>
      </c>
      <c r="K440" s="764">
        <v>0.5</v>
      </c>
      <c r="L440" s="630"/>
      <c r="M440" s="630"/>
      <c r="N440" s="205" t="s">
        <v>1241</v>
      </c>
      <c r="O440" s="188"/>
    </row>
    <row r="441" spans="1:16" ht="51" x14ac:dyDescent="0.2">
      <c r="A441" s="869" t="s">
        <v>2978</v>
      </c>
      <c r="B441" s="80" t="s">
        <v>2734</v>
      </c>
      <c r="C441" s="81" t="s">
        <v>1247</v>
      </c>
      <c r="D441" s="204"/>
      <c r="E441" s="204" t="s">
        <v>0</v>
      </c>
      <c r="F441" s="204" t="s">
        <v>0</v>
      </c>
      <c r="G441" s="204" t="s">
        <v>0</v>
      </c>
      <c r="H441" s="204" t="s">
        <v>0</v>
      </c>
      <c r="I441" s="204" t="s">
        <v>0</v>
      </c>
      <c r="J441" s="629">
        <v>2</v>
      </c>
      <c r="K441" s="764">
        <v>2</v>
      </c>
      <c r="L441" s="630"/>
      <c r="M441" s="630"/>
      <c r="N441" s="205" t="s">
        <v>1241</v>
      </c>
      <c r="O441" s="204"/>
    </row>
    <row r="442" spans="1:16" ht="25.5" x14ac:dyDescent="0.2">
      <c r="A442" s="869" t="s">
        <v>2979</v>
      </c>
      <c r="B442" s="82" t="s">
        <v>2805</v>
      </c>
      <c r="C442" s="81" t="s">
        <v>1248</v>
      </c>
      <c r="D442" s="204"/>
      <c r="E442" s="204" t="s">
        <v>0</v>
      </c>
      <c r="F442" s="204" t="s">
        <v>0</v>
      </c>
      <c r="G442" s="204"/>
      <c r="H442" s="204"/>
      <c r="I442" s="204"/>
      <c r="J442" s="629">
        <v>0.5</v>
      </c>
      <c r="K442" s="764">
        <v>0.5</v>
      </c>
      <c r="L442" s="630"/>
      <c r="M442" s="630"/>
      <c r="N442" s="205" t="s">
        <v>1232</v>
      </c>
      <c r="O442" s="204"/>
    </row>
    <row r="443" spans="1:16" ht="38.25" x14ac:dyDescent="0.2">
      <c r="A443" s="869">
        <v>65</v>
      </c>
      <c r="B443" s="429" t="s">
        <v>3055</v>
      </c>
      <c r="C443" s="47" t="s">
        <v>1795</v>
      </c>
      <c r="D443" s="159" t="s">
        <v>662</v>
      </c>
      <c r="E443" s="159"/>
      <c r="F443" s="159"/>
      <c r="G443" s="159"/>
      <c r="H443" s="159"/>
      <c r="I443" s="159"/>
      <c r="J443" s="631">
        <f>SUM(J444:J446)</f>
        <v>8.8000000000000007</v>
      </c>
      <c r="K443" s="632">
        <f>SUM(K444:K446)</f>
        <v>8.8000000000000007</v>
      </c>
      <c r="L443" s="632">
        <f>SUM(L444:L446)</f>
        <v>0</v>
      </c>
      <c r="M443" s="632">
        <f>SUM(M444:M446)</f>
        <v>0</v>
      </c>
      <c r="N443" s="433" t="s">
        <v>1231</v>
      </c>
      <c r="O443" s="432"/>
    </row>
    <row r="444" spans="1:16" ht="38.25" x14ac:dyDescent="0.2">
      <c r="A444" s="869" t="s">
        <v>2973</v>
      </c>
      <c r="B444" s="78" t="s">
        <v>2225</v>
      </c>
      <c r="C444" s="59" t="s">
        <v>1249</v>
      </c>
      <c r="D444" s="188"/>
      <c r="E444" s="188" t="s">
        <v>0</v>
      </c>
      <c r="F444" s="188" t="s">
        <v>0</v>
      </c>
      <c r="G444" s="188" t="s">
        <v>0</v>
      </c>
      <c r="H444" s="188"/>
      <c r="I444" s="188"/>
      <c r="J444" s="206">
        <v>3.5</v>
      </c>
      <c r="K444" s="188">
        <v>3.5</v>
      </c>
      <c r="L444" s="633"/>
      <c r="M444" s="633"/>
      <c r="N444" s="203" t="s">
        <v>1231</v>
      </c>
      <c r="O444" s="188"/>
    </row>
    <row r="445" spans="1:16" s="252" customFormat="1" ht="38.25" x14ac:dyDescent="0.2">
      <c r="A445" s="869" t="s">
        <v>2974</v>
      </c>
      <c r="B445" s="78" t="s">
        <v>1250</v>
      </c>
      <c r="C445" s="59" t="s">
        <v>1251</v>
      </c>
      <c r="D445" s="188"/>
      <c r="E445" s="188"/>
      <c r="F445" s="188"/>
      <c r="G445" s="188"/>
      <c r="H445" s="188"/>
      <c r="I445" s="188"/>
      <c r="J445" s="634">
        <v>0.3</v>
      </c>
      <c r="K445" s="188">
        <v>0.3</v>
      </c>
      <c r="L445" s="628"/>
      <c r="M445" s="628"/>
      <c r="N445" s="203" t="s">
        <v>1231</v>
      </c>
      <c r="O445" s="188"/>
      <c r="P445" s="415"/>
    </row>
    <row r="446" spans="1:16" s="252" customFormat="1" ht="38.25" x14ac:dyDescent="0.2">
      <c r="A446" s="869" t="s">
        <v>2975</v>
      </c>
      <c r="B446" s="78" t="s">
        <v>2483</v>
      </c>
      <c r="C446" s="59" t="s">
        <v>1252</v>
      </c>
      <c r="D446" s="188"/>
      <c r="E446" s="188" t="s">
        <v>0</v>
      </c>
      <c r="F446" s="188" t="s">
        <v>0</v>
      </c>
      <c r="G446" s="188" t="s">
        <v>0</v>
      </c>
      <c r="H446" s="188" t="s">
        <v>0</v>
      </c>
      <c r="I446" s="188" t="s">
        <v>0</v>
      </c>
      <c r="J446" s="635">
        <v>5</v>
      </c>
      <c r="K446" s="691">
        <v>5</v>
      </c>
      <c r="L446" s="633"/>
      <c r="M446" s="633"/>
      <c r="N446" s="203" t="s">
        <v>1253</v>
      </c>
      <c r="O446" s="188"/>
      <c r="P446" s="415"/>
    </row>
    <row r="447" spans="1:16" s="252" customFormat="1" ht="51" x14ac:dyDescent="0.2">
      <c r="A447" s="1007">
        <v>66</v>
      </c>
      <c r="B447" s="1232" t="s">
        <v>3056</v>
      </c>
      <c r="C447" s="76" t="s">
        <v>1983</v>
      </c>
      <c r="D447" s="208" t="s">
        <v>662</v>
      </c>
      <c r="E447" s="208"/>
      <c r="F447" s="208"/>
      <c r="G447" s="208"/>
      <c r="H447" s="208"/>
      <c r="I447" s="208"/>
      <c r="J447" s="1242">
        <f>J450+J466</f>
        <v>45</v>
      </c>
      <c r="K447" s="1242">
        <f>K450+K466</f>
        <v>45</v>
      </c>
      <c r="L447" s="1242">
        <f>L450+L466</f>
        <v>0</v>
      </c>
      <c r="M447" s="1242">
        <f>M450+M466</f>
        <v>0</v>
      </c>
      <c r="N447" s="299" t="s">
        <v>1254</v>
      </c>
      <c r="O447" s="208"/>
      <c r="P447" s="415"/>
    </row>
    <row r="448" spans="1:16" s="252" customFormat="1" ht="25.5" x14ac:dyDescent="0.2">
      <c r="A448" s="1283"/>
      <c r="B448" s="1233"/>
      <c r="C448" s="76" t="s">
        <v>1984</v>
      </c>
      <c r="D448" s="208">
        <v>112</v>
      </c>
      <c r="E448" s="208">
        <v>350</v>
      </c>
      <c r="F448" s="208">
        <v>500</v>
      </c>
      <c r="G448" s="208">
        <v>700</v>
      </c>
      <c r="H448" s="208">
        <v>1000</v>
      </c>
      <c r="I448" s="208">
        <v>1200</v>
      </c>
      <c r="J448" s="1242"/>
      <c r="K448" s="1242"/>
      <c r="L448" s="1242"/>
      <c r="M448" s="1242"/>
      <c r="N448" s="299" t="s">
        <v>1231</v>
      </c>
      <c r="O448" s="427"/>
      <c r="P448" s="415"/>
    </row>
    <row r="449" spans="1:16" s="252" customFormat="1" ht="38.25" x14ac:dyDescent="0.2">
      <c r="A449" s="1284"/>
      <c r="B449" s="1234"/>
      <c r="C449" s="76" t="s">
        <v>1985</v>
      </c>
      <c r="D449" s="208">
        <v>12106</v>
      </c>
      <c r="E449" s="208">
        <v>15000</v>
      </c>
      <c r="F449" s="208">
        <v>18000</v>
      </c>
      <c r="G449" s="208">
        <v>22000</v>
      </c>
      <c r="H449" s="208">
        <v>26000</v>
      </c>
      <c r="I449" s="208">
        <v>30000</v>
      </c>
      <c r="J449" s="1242"/>
      <c r="K449" s="1242"/>
      <c r="L449" s="1242"/>
      <c r="M449" s="1242"/>
      <c r="N449" s="299" t="s">
        <v>1231</v>
      </c>
      <c r="O449" s="427"/>
      <c r="P449" s="415"/>
    </row>
    <row r="450" spans="1:16" ht="51" x14ac:dyDescent="0.2">
      <c r="A450" s="1285">
        <v>67</v>
      </c>
      <c r="B450" s="1220" t="s">
        <v>3057</v>
      </c>
      <c r="C450" s="47" t="s">
        <v>1794</v>
      </c>
      <c r="D450" s="433" t="s">
        <v>662</v>
      </c>
      <c r="E450" s="433"/>
      <c r="F450" s="159"/>
      <c r="G450" s="159"/>
      <c r="H450" s="159"/>
      <c r="I450" s="159"/>
      <c r="J450" s="920">
        <f>SUM(J454:J465)</f>
        <v>36.200000000000003</v>
      </c>
      <c r="K450" s="947">
        <f>SUM(K454:K465)</f>
        <v>36.200000000000003</v>
      </c>
      <c r="L450" s="947">
        <f>SUM(L454:L465)</f>
        <v>0</v>
      </c>
      <c r="M450" s="947">
        <f>SUM(M454:M465)</f>
        <v>0</v>
      </c>
      <c r="N450" s="433" t="s">
        <v>1256</v>
      </c>
      <c r="O450" s="431"/>
    </row>
    <row r="451" spans="1:16" ht="38.25" x14ac:dyDescent="0.2">
      <c r="A451" s="1286"/>
      <c r="B451" s="1221"/>
      <c r="C451" s="47" t="s">
        <v>1257</v>
      </c>
      <c r="D451" s="433">
        <v>13.4</v>
      </c>
      <c r="E451" s="433">
        <v>13.1</v>
      </c>
      <c r="F451" s="159">
        <v>12.5</v>
      </c>
      <c r="G451" s="159">
        <v>12</v>
      </c>
      <c r="H451" s="159">
        <v>11.5</v>
      </c>
      <c r="I451" s="159">
        <v>10.8</v>
      </c>
      <c r="J451" s="1222"/>
      <c r="K451" s="1224"/>
      <c r="L451" s="1224"/>
      <c r="M451" s="1224"/>
      <c r="N451" s="433" t="s">
        <v>1258</v>
      </c>
      <c r="O451" s="431"/>
    </row>
    <row r="452" spans="1:16" ht="38.25" x14ac:dyDescent="0.2">
      <c r="A452" s="1286"/>
      <c r="B452" s="1221"/>
      <c r="C452" s="77" t="s">
        <v>1259</v>
      </c>
      <c r="D452" s="159">
        <v>111</v>
      </c>
      <c r="E452" s="159">
        <v>105</v>
      </c>
      <c r="F452" s="159">
        <v>100</v>
      </c>
      <c r="G452" s="159">
        <v>95</v>
      </c>
      <c r="H452" s="159">
        <v>90</v>
      </c>
      <c r="I452" s="159">
        <v>85</v>
      </c>
      <c r="J452" s="1222"/>
      <c r="K452" s="1224"/>
      <c r="L452" s="1224"/>
      <c r="M452" s="1224"/>
      <c r="N452" s="433" t="s">
        <v>1231</v>
      </c>
      <c r="O452" s="431"/>
    </row>
    <row r="453" spans="1:16" s="252" customFormat="1" ht="51" x14ac:dyDescent="0.2">
      <c r="A453" s="1286"/>
      <c r="B453" s="1221"/>
      <c r="C453" s="77" t="s">
        <v>1260</v>
      </c>
      <c r="D453" s="159" t="s">
        <v>662</v>
      </c>
      <c r="E453" s="159"/>
      <c r="F453" s="159"/>
      <c r="G453" s="159"/>
      <c r="H453" s="159"/>
      <c r="I453" s="159"/>
      <c r="J453" s="1223"/>
      <c r="K453" s="1225"/>
      <c r="L453" s="1225"/>
      <c r="M453" s="1225"/>
      <c r="N453" s="433" t="s">
        <v>1255</v>
      </c>
      <c r="O453" s="431"/>
      <c r="P453" s="415"/>
    </row>
    <row r="454" spans="1:16" s="252" customFormat="1" ht="76.5" x14ac:dyDescent="0.2">
      <c r="A454" s="867" t="s">
        <v>2973</v>
      </c>
      <c r="B454" s="80" t="s">
        <v>2226</v>
      </c>
      <c r="C454" s="83" t="s">
        <v>1261</v>
      </c>
      <c r="D454" s="206"/>
      <c r="E454" s="188" t="s">
        <v>0</v>
      </c>
      <c r="F454" s="206"/>
      <c r="G454" s="206"/>
      <c r="H454" s="206"/>
      <c r="I454" s="206"/>
      <c r="J454" s="636">
        <v>0.3</v>
      </c>
      <c r="K454" s="763">
        <v>0.3</v>
      </c>
      <c r="L454" s="637"/>
      <c r="M454" s="637"/>
      <c r="N454" s="203" t="s">
        <v>1256</v>
      </c>
      <c r="O454" s="207"/>
      <c r="P454" s="415"/>
    </row>
    <row r="455" spans="1:16" s="252" customFormat="1" ht="51" x14ac:dyDescent="0.2">
      <c r="A455" s="869" t="s">
        <v>2974</v>
      </c>
      <c r="B455" s="78" t="s">
        <v>2484</v>
      </c>
      <c r="C455" s="59" t="s">
        <v>1557</v>
      </c>
      <c r="D455" s="188"/>
      <c r="E455" s="188" t="s">
        <v>0</v>
      </c>
      <c r="F455" s="188" t="s">
        <v>0</v>
      </c>
      <c r="G455" s="188" t="s">
        <v>0</v>
      </c>
      <c r="H455" s="188"/>
      <c r="I455" s="188"/>
      <c r="J455" s="514">
        <v>0.2</v>
      </c>
      <c r="K455" s="513">
        <v>0.2</v>
      </c>
      <c r="L455" s="156"/>
      <c r="M455" s="156"/>
      <c r="N455" s="203" t="s">
        <v>1262</v>
      </c>
      <c r="O455" s="207"/>
      <c r="P455" s="415"/>
    </row>
    <row r="456" spans="1:16" s="252" customFormat="1" ht="38.25" x14ac:dyDescent="0.2">
      <c r="A456" s="867" t="s">
        <v>2975</v>
      </c>
      <c r="B456" s="78" t="s">
        <v>2485</v>
      </c>
      <c r="C456" s="59" t="s">
        <v>1263</v>
      </c>
      <c r="D456" s="188"/>
      <c r="E456" s="188" t="s">
        <v>0</v>
      </c>
      <c r="F456" s="188" t="s">
        <v>0</v>
      </c>
      <c r="G456" s="188"/>
      <c r="H456" s="188"/>
      <c r="I456" s="188"/>
      <c r="J456" s="514">
        <v>1.5</v>
      </c>
      <c r="K456" s="513">
        <v>1.5</v>
      </c>
      <c r="L456" s="156"/>
      <c r="M456" s="156"/>
      <c r="N456" s="203" t="s">
        <v>1262</v>
      </c>
      <c r="O456" s="203"/>
      <c r="P456" s="415"/>
    </row>
    <row r="457" spans="1:16" s="252" customFormat="1" ht="25.5" x14ac:dyDescent="0.2">
      <c r="A457" s="869" t="s">
        <v>2976</v>
      </c>
      <c r="B457" s="78" t="s">
        <v>2667</v>
      </c>
      <c r="C457" s="59" t="s">
        <v>1264</v>
      </c>
      <c r="D457" s="188"/>
      <c r="E457" s="188" t="s">
        <v>0</v>
      </c>
      <c r="F457" s="188" t="s">
        <v>0</v>
      </c>
      <c r="G457" s="188"/>
      <c r="H457" s="188"/>
      <c r="I457" s="188"/>
      <c r="J457" s="514">
        <v>0.3</v>
      </c>
      <c r="K457" s="513">
        <v>0.3</v>
      </c>
      <c r="L457" s="156"/>
      <c r="M457" s="156"/>
      <c r="N457" s="203" t="s">
        <v>1262</v>
      </c>
      <c r="O457" s="203"/>
      <c r="P457" s="415"/>
    </row>
    <row r="458" spans="1:16" s="252" customFormat="1" ht="38.25" x14ac:dyDescent="0.2">
      <c r="A458" s="867" t="s">
        <v>2977</v>
      </c>
      <c r="B458" s="78" t="s">
        <v>2678</v>
      </c>
      <c r="C458" s="83" t="s">
        <v>1265</v>
      </c>
      <c r="D458" s="188"/>
      <c r="E458" s="188" t="s">
        <v>0</v>
      </c>
      <c r="F458" s="188" t="s">
        <v>0</v>
      </c>
      <c r="G458" s="188" t="s">
        <v>0</v>
      </c>
      <c r="H458" s="188" t="s">
        <v>0</v>
      </c>
      <c r="I458" s="188" t="s">
        <v>0</v>
      </c>
      <c r="J458" s="514">
        <v>15</v>
      </c>
      <c r="K458" s="513">
        <v>15</v>
      </c>
      <c r="L458" s="156"/>
      <c r="M458" s="156"/>
      <c r="N458" s="203" t="s">
        <v>1266</v>
      </c>
      <c r="O458" s="203"/>
      <c r="P458" s="415"/>
    </row>
    <row r="459" spans="1:16" s="252" customFormat="1" ht="76.5" x14ac:dyDescent="0.2">
      <c r="A459" s="869" t="s">
        <v>2978</v>
      </c>
      <c r="B459" s="78" t="s">
        <v>2735</v>
      </c>
      <c r="C459" s="59" t="s">
        <v>1267</v>
      </c>
      <c r="D459" s="188"/>
      <c r="E459" s="188" t="s">
        <v>0</v>
      </c>
      <c r="F459" s="188" t="s">
        <v>0</v>
      </c>
      <c r="G459" s="188"/>
      <c r="H459" s="188"/>
      <c r="I459" s="188"/>
      <c r="J459" s="514">
        <v>0.3</v>
      </c>
      <c r="K459" s="513">
        <v>0.3</v>
      </c>
      <c r="L459" s="156"/>
      <c r="M459" s="156"/>
      <c r="N459" s="203" t="s">
        <v>1268</v>
      </c>
      <c r="O459" s="203"/>
      <c r="P459" s="415"/>
    </row>
    <row r="460" spans="1:16" s="252" customFormat="1" ht="38.25" x14ac:dyDescent="0.2">
      <c r="A460" s="867" t="s">
        <v>2979</v>
      </c>
      <c r="B460" s="78" t="s">
        <v>2806</v>
      </c>
      <c r="C460" s="59" t="s">
        <v>1269</v>
      </c>
      <c r="D460" s="188"/>
      <c r="E460" s="188" t="s">
        <v>0</v>
      </c>
      <c r="F460" s="188" t="s">
        <v>0</v>
      </c>
      <c r="G460" s="188"/>
      <c r="H460" s="188"/>
      <c r="I460" s="188"/>
      <c r="J460" s="514">
        <v>0.3</v>
      </c>
      <c r="K460" s="513">
        <v>0.3</v>
      </c>
      <c r="L460" s="156"/>
      <c r="M460" s="156"/>
      <c r="N460" s="203" t="s">
        <v>1256</v>
      </c>
      <c r="O460" s="203"/>
      <c r="P460" s="415"/>
    </row>
    <row r="461" spans="1:16" s="252" customFormat="1" ht="25.5" x14ac:dyDescent="0.2">
      <c r="A461" s="869" t="s">
        <v>2980</v>
      </c>
      <c r="B461" s="78" t="s">
        <v>2868</v>
      </c>
      <c r="C461" s="59" t="s">
        <v>1270</v>
      </c>
      <c r="D461" s="188"/>
      <c r="E461" s="188" t="s">
        <v>0</v>
      </c>
      <c r="F461" s="188" t="s">
        <v>0</v>
      </c>
      <c r="G461" s="188" t="s">
        <v>0</v>
      </c>
      <c r="H461" s="188"/>
      <c r="I461" s="188"/>
      <c r="J461" s="514">
        <v>0.3</v>
      </c>
      <c r="K461" s="513">
        <v>0.3</v>
      </c>
      <c r="L461" s="156"/>
      <c r="M461" s="156"/>
      <c r="N461" s="203" t="s">
        <v>1256</v>
      </c>
      <c r="O461" s="203"/>
      <c r="P461" s="415"/>
    </row>
    <row r="462" spans="1:16" ht="25.5" x14ac:dyDescent="0.2">
      <c r="A462" s="867" t="s">
        <v>2981</v>
      </c>
      <c r="B462" s="78" t="s">
        <v>2883</v>
      </c>
      <c r="C462" s="59" t="s">
        <v>1271</v>
      </c>
      <c r="D462" s="188"/>
      <c r="E462" s="188" t="s">
        <v>0</v>
      </c>
      <c r="F462" s="188" t="s">
        <v>0</v>
      </c>
      <c r="G462" s="188" t="s">
        <v>0</v>
      </c>
      <c r="H462" s="188"/>
      <c r="I462" s="188"/>
      <c r="J462" s="514">
        <v>0.3</v>
      </c>
      <c r="K462" s="513">
        <v>0.3</v>
      </c>
      <c r="L462" s="156"/>
      <c r="M462" s="156"/>
      <c r="N462" s="203" t="s">
        <v>1272</v>
      </c>
      <c r="O462" s="203"/>
    </row>
    <row r="463" spans="1:16" ht="38.25" x14ac:dyDescent="0.2">
      <c r="A463" s="869" t="s">
        <v>2982</v>
      </c>
      <c r="B463" s="78" t="s">
        <v>2897</v>
      </c>
      <c r="C463" s="59" t="s">
        <v>1273</v>
      </c>
      <c r="D463" s="188"/>
      <c r="E463" s="188" t="s">
        <v>0</v>
      </c>
      <c r="F463" s="188" t="s">
        <v>0</v>
      </c>
      <c r="G463" s="188"/>
      <c r="H463" s="188"/>
      <c r="I463" s="188"/>
      <c r="J463" s="514">
        <v>2.5</v>
      </c>
      <c r="K463" s="513">
        <v>2.5</v>
      </c>
      <c r="L463" s="638"/>
      <c r="M463" s="638"/>
      <c r="N463" s="203" t="s">
        <v>1274</v>
      </c>
      <c r="O463" s="203"/>
    </row>
    <row r="464" spans="1:16" ht="38.25" x14ac:dyDescent="0.2">
      <c r="A464" s="867" t="s">
        <v>2983</v>
      </c>
      <c r="B464" s="84" t="s">
        <v>2202</v>
      </c>
      <c r="C464" s="59" t="s">
        <v>1558</v>
      </c>
      <c r="D464" s="188"/>
      <c r="E464" s="188" t="s">
        <v>0</v>
      </c>
      <c r="F464" s="188" t="s">
        <v>0</v>
      </c>
      <c r="G464" s="188" t="s">
        <v>0</v>
      </c>
      <c r="H464" s="188" t="s">
        <v>0</v>
      </c>
      <c r="I464" s="188" t="s">
        <v>0</v>
      </c>
      <c r="J464" s="516">
        <v>15</v>
      </c>
      <c r="K464" s="515">
        <v>15</v>
      </c>
      <c r="L464" s="639"/>
      <c r="M464" s="639"/>
      <c r="N464" s="203" t="s">
        <v>1262</v>
      </c>
      <c r="O464" s="188"/>
    </row>
    <row r="465" spans="1:15" ht="38.25" x14ac:dyDescent="0.2">
      <c r="A465" s="869" t="s">
        <v>2992</v>
      </c>
      <c r="B465" s="84" t="s">
        <v>2340</v>
      </c>
      <c r="C465" s="79" t="s">
        <v>1275</v>
      </c>
      <c r="D465" s="188"/>
      <c r="E465" s="188" t="s">
        <v>0</v>
      </c>
      <c r="F465" s="188" t="s">
        <v>0</v>
      </c>
      <c r="G465" s="188" t="s">
        <v>0</v>
      </c>
      <c r="H465" s="188"/>
      <c r="I465" s="188"/>
      <c r="J465" s="516">
        <v>0.2</v>
      </c>
      <c r="K465" s="515">
        <v>0.2</v>
      </c>
      <c r="L465" s="639"/>
      <c r="M465" s="639"/>
      <c r="N465" s="203" t="s">
        <v>1262</v>
      </c>
      <c r="O465" s="188"/>
    </row>
    <row r="466" spans="1:15" ht="38.25" x14ac:dyDescent="0.2">
      <c r="A466" s="867">
        <v>68</v>
      </c>
      <c r="B466" s="428" t="s">
        <v>3058</v>
      </c>
      <c r="C466" s="47" t="s">
        <v>1793</v>
      </c>
      <c r="D466" s="159">
        <v>25</v>
      </c>
      <c r="E466" s="159">
        <v>34</v>
      </c>
      <c r="F466" s="159">
        <v>46</v>
      </c>
      <c r="G466" s="159">
        <v>56</v>
      </c>
      <c r="H466" s="159">
        <v>62</v>
      </c>
      <c r="I466" s="159">
        <v>70</v>
      </c>
      <c r="J466" s="640">
        <f>SUM(J467:J470)</f>
        <v>8.8000000000000007</v>
      </c>
      <c r="K466" s="641">
        <f>SUM(K467:K470)</f>
        <v>8.8000000000000007</v>
      </c>
      <c r="L466" s="641">
        <f>SUM(L467:L470)</f>
        <v>0</v>
      </c>
      <c r="M466" s="641">
        <f>SUM(M467:M470)</f>
        <v>0</v>
      </c>
      <c r="N466" s="433" t="s">
        <v>1231</v>
      </c>
      <c r="O466" s="159"/>
    </row>
    <row r="467" spans="1:15" ht="25.5" x14ac:dyDescent="0.2">
      <c r="A467" s="869" t="s">
        <v>2973</v>
      </c>
      <c r="B467" s="78" t="s">
        <v>2227</v>
      </c>
      <c r="C467" s="59" t="s">
        <v>1276</v>
      </c>
      <c r="D467" s="188"/>
      <c r="E467" s="188" t="s">
        <v>0</v>
      </c>
      <c r="F467" s="188" t="s">
        <v>0</v>
      </c>
      <c r="G467" s="188" t="s">
        <v>0</v>
      </c>
      <c r="H467" s="188" t="s">
        <v>0</v>
      </c>
      <c r="I467" s="188" t="s">
        <v>0</v>
      </c>
      <c r="J467" s="642">
        <v>5</v>
      </c>
      <c r="K467" s="691">
        <v>5</v>
      </c>
      <c r="L467" s="628"/>
      <c r="M467" s="628"/>
      <c r="N467" s="203" t="s">
        <v>1277</v>
      </c>
      <c r="O467" s="188"/>
    </row>
    <row r="468" spans="1:15" ht="38.25" x14ac:dyDescent="0.2">
      <c r="A468" s="867" t="s">
        <v>2974</v>
      </c>
      <c r="B468" s="78" t="s">
        <v>2354</v>
      </c>
      <c r="C468" s="59" t="s">
        <v>1278</v>
      </c>
      <c r="D468" s="188"/>
      <c r="E468" s="188" t="s">
        <v>0</v>
      </c>
      <c r="F468" s="188" t="s">
        <v>0</v>
      </c>
      <c r="G468" s="188" t="s">
        <v>0</v>
      </c>
      <c r="H468" s="188" t="s">
        <v>0</v>
      </c>
      <c r="I468" s="188" t="s">
        <v>0</v>
      </c>
      <c r="J468" s="642">
        <v>2</v>
      </c>
      <c r="K468" s="691">
        <v>2</v>
      </c>
      <c r="L468" s="628"/>
      <c r="M468" s="628"/>
      <c r="N468" s="203" t="s">
        <v>1231</v>
      </c>
      <c r="O468" s="188"/>
    </row>
    <row r="469" spans="1:15" s="396" customFormat="1" ht="38.25" x14ac:dyDescent="0.2">
      <c r="A469" s="869" t="s">
        <v>2974</v>
      </c>
      <c r="B469" s="84" t="s">
        <v>2486</v>
      </c>
      <c r="C469" s="59" t="s">
        <v>1279</v>
      </c>
      <c r="D469" s="188"/>
      <c r="E469" s="188" t="s">
        <v>0</v>
      </c>
      <c r="F469" s="188" t="s">
        <v>0</v>
      </c>
      <c r="G469" s="188" t="s">
        <v>0</v>
      </c>
      <c r="H469" s="188"/>
      <c r="I469" s="188"/>
      <c r="J469" s="634">
        <v>1.5</v>
      </c>
      <c r="K469" s="188">
        <v>1.5</v>
      </c>
      <c r="L469" s="628"/>
      <c r="M469" s="628"/>
      <c r="N469" s="203" t="s">
        <v>1280</v>
      </c>
      <c r="O469" s="188"/>
    </row>
    <row r="470" spans="1:15" ht="38.25" x14ac:dyDescent="0.2">
      <c r="A470" s="867" t="s">
        <v>2976</v>
      </c>
      <c r="B470" s="84" t="s">
        <v>2668</v>
      </c>
      <c r="C470" s="59" t="s">
        <v>1281</v>
      </c>
      <c r="D470" s="188"/>
      <c r="E470" s="188" t="s">
        <v>0</v>
      </c>
      <c r="F470" s="188" t="s">
        <v>0</v>
      </c>
      <c r="G470" s="188"/>
      <c r="H470" s="188"/>
      <c r="I470" s="188"/>
      <c r="J470" s="634">
        <v>0.3</v>
      </c>
      <c r="K470" s="188">
        <v>0.3</v>
      </c>
      <c r="L470" s="628"/>
      <c r="M470" s="628"/>
      <c r="N470" s="203" t="s">
        <v>1280</v>
      </c>
      <c r="O470" s="188"/>
    </row>
    <row r="471" spans="1:15" s="396" customFormat="1" ht="38.25" x14ac:dyDescent="0.2">
      <c r="A471" s="1007">
        <v>69</v>
      </c>
      <c r="B471" s="1232" t="s">
        <v>3059</v>
      </c>
      <c r="C471" s="76" t="s">
        <v>1792</v>
      </c>
      <c r="D471" s="208" t="s">
        <v>662</v>
      </c>
      <c r="E471" s="208"/>
      <c r="F471" s="208"/>
      <c r="G471" s="208"/>
      <c r="H471" s="208"/>
      <c r="I471" s="208"/>
      <c r="J471" s="1242">
        <f>J477</f>
        <v>11.700000000000001</v>
      </c>
      <c r="K471" s="1242">
        <f>K477</f>
        <v>11.700000000000001</v>
      </c>
      <c r="L471" s="1242">
        <f>L477</f>
        <v>0</v>
      </c>
      <c r="M471" s="1242">
        <f>M477</f>
        <v>0</v>
      </c>
      <c r="N471" s="1238" t="s">
        <v>518</v>
      </c>
      <c r="O471" s="980"/>
    </row>
    <row r="472" spans="1:15" s="396" customFormat="1" x14ac:dyDescent="0.2">
      <c r="A472" s="1283"/>
      <c r="B472" s="1233"/>
      <c r="C472" s="76" t="s">
        <v>93</v>
      </c>
      <c r="D472" s="208" t="s">
        <v>662</v>
      </c>
      <c r="E472" s="208"/>
      <c r="F472" s="208"/>
      <c r="G472" s="208"/>
      <c r="H472" s="208"/>
      <c r="I472" s="208"/>
      <c r="J472" s="1243"/>
      <c r="K472" s="1243"/>
      <c r="L472" s="1243"/>
      <c r="M472" s="1243"/>
      <c r="N472" s="1239"/>
      <c r="O472" s="981"/>
    </row>
    <row r="473" spans="1:15" s="396" customFormat="1" ht="77.25" customHeight="1" x14ac:dyDescent="0.2">
      <c r="A473" s="1283"/>
      <c r="B473" s="1233"/>
      <c r="C473" s="76" t="s">
        <v>92</v>
      </c>
      <c r="D473" s="208" t="s">
        <v>662</v>
      </c>
      <c r="E473" s="208"/>
      <c r="F473" s="208"/>
      <c r="G473" s="208"/>
      <c r="H473" s="208"/>
      <c r="I473" s="208"/>
      <c r="J473" s="1243"/>
      <c r="K473" s="1243"/>
      <c r="L473" s="1243"/>
      <c r="M473" s="1243"/>
      <c r="N473" s="1239"/>
      <c r="O473" s="981"/>
    </row>
    <row r="474" spans="1:15" ht="38.25" x14ac:dyDescent="0.2">
      <c r="A474" s="1283"/>
      <c r="B474" s="1233"/>
      <c r="C474" s="76" t="s">
        <v>1314</v>
      </c>
      <c r="D474" s="208" t="s">
        <v>662</v>
      </c>
      <c r="E474" s="208"/>
      <c r="F474" s="208"/>
      <c r="G474" s="208"/>
      <c r="H474" s="208"/>
      <c r="I474" s="208"/>
      <c r="J474" s="1243"/>
      <c r="K474" s="1243"/>
      <c r="L474" s="1243"/>
      <c r="M474" s="1243"/>
      <c r="N474" s="1239"/>
      <c r="O474" s="981"/>
    </row>
    <row r="475" spans="1:15" x14ac:dyDescent="0.2">
      <c r="A475" s="1283"/>
      <c r="B475" s="1233"/>
      <c r="C475" s="76" t="s">
        <v>1282</v>
      </c>
      <c r="D475" s="208" t="s">
        <v>662</v>
      </c>
      <c r="E475" s="208"/>
      <c r="F475" s="208"/>
      <c r="G475" s="208"/>
      <c r="H475" s="208"/>
      <c r="I475" s="208"/>
      <c r="J475" s="1243"/>
      <c r="K475" s="1243"/>
      <c r="L475" s="1243"/>
      <c r="M475" s="1243"/>
      <c r="N475" s="1239"/>
      <c r="O475" s="981"/>
    </row>
    <row r="476" spans="1:15" x14ac:dyDescent="0.2">
      <c r="A476" s="1284"/>
      <c r="B476" s="1234"/>
      <c r="C476" s="300" t="s">
        <v>1283</v>
      </c>
      <c r="D476" s="208" t="s">
        <v>662</v>
      </c>
      <c r="E476" s="208"/>
      <c r="F476" s="208"/>
      <c r="G476" s="208"/>
      <c r="H476" s="208"/>
      <c r="I476" s="208"/>
      <c r="J476" s="1244"/>
      <c r="K476" s="1244"/>
      <c r="L476" s="1244"/>
      <c r="M476" s="1244"/>
      <c r="N476" s="1240"/>
      <c r="O476" s="982"/>
    </row>
    <row r="477" spans="1:15" ht="51" x14ac:dyDescent="0.2">
      <c r="A477" s="1285">
        <v>70</v>
      </c>
      <c r="B477" s="1220" t="s">
        <v>3060</v>
      </c>
      <c r="C477" s="47" t="s">
        <v>1791</v>
      </c>
      <c r="D477" s="159" t="s">
        <v>662</v>
      </c>
      <c r="E477" s="159"/>
      <c r="F477" s="159"/>
      <c r="G477" s="159"/>
      <c r="H477" s="159"/>
      <c r="I477" s="159"/>
      <c r="J477" s="1201">
        <f>SUM(J482:J489)</f>
        <v>11.700000000000001</v>
      </c>
      <c r="K477" s="978">
        <f>SUM(K482:K489)</f>
        <v>11.700000000000001</v>
      </c>
      <c r="L477" s="978">
        <f>SUM(L482:L489)</f>
        <v>0</v>
      </c>
      <c r="M477" s="978">
        <f>SUM(M482:M489)</f>
        <v>0</v>
      </c>
      <c r="N477" s="976" t="s">
        <v>518</v>
      </c>
      <c r="O477" s="1197"/>
    </row>
    <row r="478" spans="1:15" ht="38.25" x14ac:dyDescent="0.2">
      <c r="A478" s="1286"/>
      <c r="B478" s="1220"/>
      <c r="C478" s="47" t="s">
        <v>1284</v>
      </c>
      <c r="D478" s="159">
        <v>27</v>
      </c>
      <c r="E478" s="159">
        <v>25</v>
      </c>
      <c r="F478" s="159">
        <v>22</v>
      </c>
      <c r="G478" s="159">
        <v>18</v>
      </c>
      <c r="H478" s="159">
        <v>15</v>
      </c>
      <c r="I478" s="159">
        <v>12</v>
      </c>
      <c r="J478" s="1235"/>
      <c r="K478" s="983"/>
      <c r="L478" s="983"/>
      <c r="M478" s="983"/>
      <c r="N478" s="984"/>
      <c r="O478" s="1197"/>
    </row>
    <row r="479" spans="1:15" ht="25.5" x14ac:dyDescent="0.2">
      <c r="A479" s="1286"/>
      <c r="B479" s="1220"/>
      <c r="C479" s="47" t="s">
        <v>1986</v>
      </c>
      <c r="D479" s="159" t="s">
        <v>662</v>
      </c>
      <c r="E479" s="159"/>
      <c r="F479" s="159"/>
      <c r="G479" s="159"/>
      <c r="H479" s="159"/>
      <c r="I479" s="159"/>
      <c r="J479" s="1235"/>
      <c r="K479" s="983"/>
      <c r="L479" s="983"/>
      <c r="M479" s="983"/>
      <c r="N479" s="984"/>
      <c r="O479" s="1197"/>
    </row>
    <row r="480" spans="1:15" ht="38.25" x14ac:dyDescent="0.2">
      <c r="A480" s="1286"/>
      <c r="B480" s="1220"/>
      <c r="C480" s="47" t="s">
        <v>1285</v>
      </c>
      <c r="D480" s="159" t="s">
        <v>662</v>
      </c>
      <c r="E480" s="159"/>
      <c r="F480" s="159"/>
      <c r="G480" s="159"/>
      <c r="H480" s="159"/>
      <c r="I480" s="159"/>
      <c r="J480" s="1235"/>
      <c r="K480" s="983"/>
      <c r="L480" s="983"/>
      <c r="M480" s="983"/>
      <c r="N480" s="984"/>
      <c r="O480" s="1197"/>
    </row>
    <row r="481" spans="1:16" ht="25.5" x14ac:dyDescent="0.2">
      <c r="A481" s="1287"/>
      <c r="B481" s="1220"/>
      <c r="C481" s="47" t="s">
        <v>1987</v>
      </c>
      <c r="D481" s="159">
        <v>605</v>
      </c>
      <c r="E481" s="159">
        <v>550</v>
      </c>
      <c r="F481" s="159">
        <v>500</v>
      </c>
      <c r="G481" s="159">
        <v>450</v>
      </c>
      <c r="H481" s="159">
        <v>400</v>
      </c>
      <c r="I481" s="159">
        <v>350</v>
      </c>
      <c r="J481" s="1218"/>
      <c r="K481" s="979"/>
      <c r="L481" s="979"/>
      <c r="M481" s="979"/>
      <c r="N481" s="977"/>
      <c r="O481" s="1197"/>
    </row>
    <row r="482" spans="1:16" s="252" customFormat="1" ht="38.25" x14ac:dyDescent="0.2">
      <c r="A482" s="869" t="s">
        <v>2973</v>
      </c>
      <c r="B482" s="78" t="s">
        <v>2228</v>
      </c>
      <c r="C482" s="59" t="s">
        <v>1286</v>
      </c>
      <c r="D482" s="203"/>
      <c r="E482" s="188" t="s">
        <v>0</v>
      </c>
      <c r="F482" s="188" t="s">
        <v>0</v>
      </c>
      <c r="G482" s="188"/>
      <c r="H482" s="188"/>
      <c r="I482" s="188"/>
      <c r="J482" s="634">
        <v>0.3</v>
      </c>
      <c r="K482" s="188">
        <v>0.3</v>
      </c>
      <c r="L482" s="628"/>
      <c r="M482" s="628"/>
      <c r="N482" s="203" t="s">
        <v>1280</v>
      </c>
      <c r="O482" s="203"/>
      <c r="P482" s="415"/>
    </row>
    <row r="483" spans="1:16" s="252" customFormat="1" ht="51" x14ac:dyDescent="0.2">
      <c r="A483" s="869" t="s">
        <v>2974</v>
      </c>
      <c r="B483" s="78" t="s">
        <v>1287</v>
      </c>
      <c r="C483" s="59" t="s">
        <v>1288</v>
      </c>
      <c r="D483" s="203"/>
      <c r="E483" s="188" t="s">
        <v>0</v>
      </c>
      <c r="F483" s="188" t="s">
        <v>0</v>
      </c>
      <c r="G483" s="188"/>
      <c r="H483" s="188"/>
      <c r="I483" s="188"/>
      <c r="J483" s="643">
        <v>0.5</v>
      </c>
      <c r="K483" s="203">
        <v>0.5</v>
      </c>
      <c r="L483" s="628"/>
      <c r="M483" s="628"/>
      <c r="N483" s="203" t="s">
        <v>1289</v>
      </c>
      <c r="O483" s="188"/>
      <c r="P483" s="415"/>
    </row>
    <row r="484" spans="1:16" s="252" customFormat="1" ht="51" x14ac:dyDescent="0.2">
      <c r="A484" s="869" t="s">
        <v>2975</v>
      </c>
      <c r="B484" s="78" t="s">
        <v>2487</v>
      </c>
      <c r="C484" s="59" t="s">
        <v>1290</v>
      </c>
      <c r="D484" s="203"/>
      <c r="E484" s="188" t="s">
        <v>0</v>
      </c>
      <c r="F484" s="188" t="s">
        <v>0</v>
      </c>
      <c r="G484" s="188" t="s">
        <v>0</v>
      </c>
      <c r="H484" s="188"/>
      <c r="I484" s="188"/>
      <c r="J484" s="634">
        <v>0.3</v>
      </c>
      <c r="K484" s="188">
        <v>0.3</v>
      </c>
      <c r="L484" s="628"/>
      <c r="M484" s="628"/>
      <c r="N484" s="203" t="s">
        <v>1291</v>
      </c>
      <c r="O484" s="188"/>
      <c r="P484" s="415"/>
    </row>
    <row r="485" spans="1:16" s="252" customFormat="1" ht="38.25" x14ac:dyDescent="0.2">
      <c r="A485" s="869" t="s">
        <v>2976</v>
      </c>
      <c r="B485" s="78" t="s">
        <v>2669</v>
      </c>
      <c r="C485" s="59" t="s">
        <v>2075</v>
      </c>
      <c r="D485" s="203"/>
      <c r="E485" s="188" t="s">
        <v>0</v>
      </c>
      <c r="F485" s="188" t="s">
        <v>0</v>
      </c>
      <c r="G485" s="188" t="s">
        <v>0</v>
      </c>
      <c r="H485" s="188"/>
      <c r="I485" s="188"/>
      <c r="J485" s="634">
        <v>0.3</v>
      </c>
      <c r="K485" s="188">
        <v>0.3</v>
      </c>
      <c r="L485" s="628"/>
      <c r="M485" s="628"/>
      <c r="N485" s="203" t="s">
        <v>1292</v>
      </c>
      <c r="O485" s="188"/>
      <c r="P485" s="415"/>
    </row>
    <row r="486" spans="1:16" s="252" customFormat="1" ht="63.75" x14ac:dyDescent="0.2">
      <c r="A486" s="869" t="s">
        <v>2977</v>
      </c>
      <c r="B486" s="78" t="s">
        <v>2679</v>
      </c>
      <c r="C486" s="59" t="s">
        <v>1293</v>
      </c>
      <c r="D486" s="203"/>
      <c r="E486" s="188" t="s">
        <v>0</v>
      </c>
      <c r="F486" s="188" t="s">
        <v>0</v>
      </c>
      <c r="G486" s="188" t="s">
        <v>0</v>
      </c>
      <c r="H486" s="188" t="s">
        <v>0</v>
      </c>
      <c r="I486" s="188" t="s">
        <v>0</v>
      </c>
      <c r="J486" s="642">
        <v>5</v>
      </c>
      <c r="K486" s="691">
        <v>5</v>
      </c>
      <c r="L486" s="628"/>
      <c r="M486" s="628"/>
      <c r="N486" s="203" t="s">
        <v>1294</v>
      </c>
      <c r="O486" s="188"/>
      <c r="P486" s="415"/>
    </row>
    <row r="487" spans="1:16" s="252" customFormat="1" ht="38.25" x14ac:dyDescent="0.2">
      <c r="A487" s="869" t="s">
        <v>2978</v>
      </c>
      <c r="B487" s="78" t="s">
        <v>2736</v>
      </c>
      <c r="C487" s="59" t="s">
        <v>1295</v>
      </c>
      <c r="D487" s="203"/>
      <c r="E487" s="188" t="s">
        <v>0</v>
      </c>
      <c r="F487" s="188" t="s">
        <v>0</v>
      </c>
      <c r="G487" s="188" t="s">
        <v>0</v>
      </c>
      <c r="H487" s="188"/>
      <c r="I487" s="188"/>
      <c r="J487" s="642">
        <v>2</v>
      </c>
      <c r="K487" s="691">
        <v>2</v>
      </c>
      <c r="L487" s="628"/>
      <c r="M487" s="628"/>
      <c r="N487" s="203" t="s">
        <v>518</v>
      </c>
      <c r="O487" s="188"/>
      <c r="P487" s="415"/>
    </row>
    <row r="488" spans="1:16" s="252" customFormat="1" ht="38.25" x14ac:dyDescent="0.2">
      <c r="A488" s="869" t="s">
        <v>2979</v>
      </c>
      <c r="B488" s="78" t="s">
        <v>2807</v>
      </c>
      <c r="C488" s="59" t="s">
        <v>1296</v>
      </c>
      <c r="D488" s="203"/>
      <c r="E488" s="188" t="s">
        <v>0</v>
      </c>
      <c r="F488" s="188" t="s">
        <v>0</v>
      </c>
      <c r="G488" s="188" t="s">
        <v>0</v>
      </c>
      <c r="H488" s="188"/>
      <c r="I488" s="188"/>
      <c r="J488" s="634">
        <v>0.3</v>
      </c>
      <c r="K488" s="188">
        <v>0.3</v>
      </c>
      <c r="L488" s="628"/>
      <c r="M488" s="628"/>
      <c r="N488" s="203" t="s">
        <v>1297</v>
      </c>
      <c r="O488" s="188"/>
      <c r="P488" s="415"/>
    </row>
    <row r="489" spans="1:16" ht="38.25" x14ac:dyDescent="0.2">
      <c r="A489" s="869" t="s">
        <v>2980</v>
      </c>
      <c r="B489" s="78" t="s">
        <v>2869</v>
      </c>
      <c r="C489" s="59" t="s">
        <v>1298</v>
      </c>
      <c r="D489" s="203"/>
      <c r="E489" s="188" t="s">
        <v>0</v>
      </c>
      <c r="F489" s="188" t="s">
        <v>0</v>
      </c>
      <c r="G489" s="188" t="s">
        <v>0</v>
      </c>
      <c r="H489" s="188" t="s">
        <v>0</v>
      </c>
      <c r="I489" s="188"/>
      <c r="J489" s="642">
        <v>3</v>
      </c>
      <c r="K489" s="691">
        <v>3</v>
      </c>
      <c r="L489" s="628"/>
      <c r="M489" s="628"/>
      <c r="N489" s="203" t="s">
        <v>1299</v>
      </c>
      <c r="O489" s="188"/>
    </row>
    <row r="490" spans="1:16" ht="70.5" customHeight="1" x14ac:dyDescent="0.2">
      <c r="A490" s="1007">
        <v>71</v>
      </c>
      <c r="B490" s="1232" t="s">
        <v>3061</v>
      </c>
      <c r="C490" s="76" t="s">
        <v>1790</v>
      </c>
      <c r="D490" s="208" t="s">
        <v>662</v>
      </c>
      <c r="E490" s="208"/>
      <c r="F490" s="208"/>
      <c r="G490" s="208"/>
      <c r="H490" s="208"/>
      <c r="I490" s="208"/>
      <c r="J490" s="1242">
        <f>J493</f>
        <v>30.3</v>
      </c>
      <c r="K490" s="1242">
        <f>K493</f>
        <v>30.3</v>
      </c>
      <c r="L490" s="1242">
        <f>L493</f>
        <v>0</v>
      </c>
      <c r="M490" s="1242">
        <f>M493</f>
        <v>0</v>
      </c>
      <c r="N490" s="815" t="s">
        <v>3177</v>
      </c>
      <c r="O490" s="208"/>
    </row>
    <row r="491" spans="1:16" ht="61.5" customHeight="1" x14ac:dyDescent="0.2">
      <c r="A491" s="1283"/>
      <c r="B491" s="1233"/>
      <c r="C491" s="76" t="s">
        <v>1300</v>
      </c>
      <c r="D491" s="208" t="s">
        <v>662</v>
      </c>
      <c r="E491" s="208"/>
      <c r="F491" s="208"/>
      <c r="G491" s="208"/>
      <c r="H491" s="208"/>
      <c r="I491" s="208"/>
      <c r="J491" s="1243"/>
      <c r="K491" s="1243"/>
      <c r="L491" s="1243"/>
      <c r="M491" s="1243"/>
      <c r="N491" s="815" t="s">
        <v>1301</v>
      </c>
      <c r="O491" s="208"/>
    </row>
    <row r="492" spans="1:16" ht="67.5" customHeight="1" x14ac:dyDescent="0.2">
      <c r="A492" s="1284"/>
      <c r="B492" s="1234"/>
      <c r="C492" s="76" t="s">
        <v>1302</v>
      </c>
      <c r="D492" s="208" t="s">
        <v>662</v>
      </c>
      <c r="E492" s="208"/>
      <c r="F492" s="208"/>
      <c r="G492" s="208"/>
      <c r="H492" s="208"/>
      <c r="I492" s="208"/>
      <c r="J492" s="1244"/>
      <c r="K492" s="1244"/>
      <c r="L492" s="1244"/>
      <c r="M492" s="1244"/>
      <c r="N492" s="815" t="s">
        <v>518</v>
      </c>
      <c r="O492" s="208"/>
    </row>
    <row r="493" spans="1:16" ht="63.75" x14ac:dyDescent="0.2">
      <c r="A493" s="869">
        <v>72</v>
      </c>
      <c r="B493" s="429" t="s">
        <v>3062</v>
      </c>
      <c r="C493" s="47" t="s">
        <v>3423</v>
      </c>
      <c r="D493" s="159" t="s">
        <v>662</v>
      </c>
      <c r="E493" s="159"/>
      <c r="F493" s="159"/>
      <c r="G493" s="159"/>
      <c r="H493" s="159"/>
      <c r="I493" s="159"/>
      <c r="J493" s="640">
        <f>SUM(J494:J496)</f>
        <v>30.3</v>
      </c>
      <c r="K493" s="640">
        <f>SUM(K494:K496)</f>
        <v>30.3</v>
      </c>
      <c r="L493" s="640">
        <f>SUM(L494:L496)</f>
        <v>0</v>
      </c>
      <c r="M493" s="640">
        <f>SUM(M494:M496)</f>
        <v>0</v>
      </c>
      <c r="N493" s="815" t="s">
        <v>2928</v>
      </c>
      <c r="O493" s="159"/>
    </row>
    <row r="494" spans="1:16" ht="140.25" x14ac:dyDescent="0.2">
      <c r="A494" s="869" t="s">
        <v>2973</v>
      </c>
      <c r="B494" s="78" t="s">
        <v>3424</v>
      </c>
      <c r="C494" s="59" t="s">
        <v>2929</v>
      </c>
      <c r="D494" s="203"/>
      <c r="E494" s="188" t="s">
        <v>0</v>
      </c>
      <c r="F494" s="188" t="s">
        <v>0</v>
      </c>
      <c r="G494" s="188" t="s">
        <v>0</v>
      </c>
      <c r="H494" s="188" t="s">
        <v>0</v>
      </c>
      <c r="I494" s="188" t="s">
        <v>0</v>
      </c>
      <c r="J494" s="642">
        <v>20</v>
      </c>
      <c r="K494" s="691">
        <v>20</v>
      </c>
      <c r="L494" s="628"/>
      <c r="M494" s="628"/>
      <c r="N494" s="203" t="s">
        <v>1303</v>
      </c>
      <c r="O494" s="188"/>
    </row>
    <row r="495" spans="1:16" s="252" customFormat="1" ht="114.75" x14ac:dyDescent="0.2">
      <c r="A495" s="869" t="s">
        <v>2974</v>
      </c>
      <c r="B495" s="78" t="s">
        <v>3425</v>
      </c>
      <c r="C495" s="59" t="s">
        <v>2930</v>
      </c>
      <c r="D495" s="188"/>
      <c r="E495" s="188" t="s">
        <v>0</v>
      </c>
      <c r="F495" s="188" t="s">
        <v>0</v>
      </c>
      <c r="G495" s="188" t="s">
        <v>0</v>
      </c>
      <c r="H495" s="188"/>
      <c r="I495" s="188"/>
      <c r="J495" s="642">
        <v>10</v>
      </c>
      <c r="K495" s="691">
        <v>10</v>
      </c>
      <c r="L495" s="628"/>
      <c r="M495" s="628"/>
      <c r="N495" s="203" t="s">
        <v>2932</v>
      </c>
      <c r="O495" s="188"/>
      <c r="P495" s="415"/>
    </row>
    <row r="496" spans="1:16" s="252" customFormat="1" ht="51" x14ac:dyDescent="0.2">
      <c r="A496" s="869" t="s">
        <v>2975</v>
      </c>
      <c r="B496" s="78" t="s">
        <v>3063</v>
      </c>
      <c r="C496" s="59" t="s">
        <v>2931</v>
      </c>
      <c r="D496" s="188"/>
      <c r="E496" s="188" t="s">
        <v>0</v>
      </c>
      <c r="F496" s="188" t="s">
        <v>0</v>
      </c>
      <c r="G496" s="188"/>
      <c r="H496" s="188"/>
      <c r="I496" s="188"/>
      <c r="J496" s="634">
        <v>0.3</v>
      </c>
      <c r="K496" s="188">
        <v>0.3</v>
      </c>
      <c r="L496" s="628"/>
      <c r="M496" s="628"/>
      <c r="N496" s="203" t="s">
        <v>2933</v>
      </c>
      <c r="O496" s="188"/>
      <c r="P496" s="415"/>
    </row>
    <row r="497" spans="1:16" ht="63.75" x14ac:dyDescent="0.2">
      <c r="A497" s="869">
        <v>73</v>
      </c>
      <c r="B497" s="430" t="s">
        <v>3064</v>
      </c>
      <c r="C497" s="76" t="s">
        <v>1788</v>
      </c>
      <c r="D497" s="208">
        <v>45</v>
      </c>
      <c r="E497" s="208">
        <v>70</v>
      </c>
      <c r="F497" s="208">
        <v>130</v>
      </c>
      <c r="G497" s="208">
        <v>190</v>
      </c>
      <c r="H497" s="208">
        <v>250</v>
      </c>
      <c r="I497" s="208">
        <v>300</v>
      </c>
      <c r="J497" s="209">
        <f>J498</f>
        <v>2.2999999999999998</v>
      </c>
      <c r="K497" s="209">
        <f>K498</f>
        <v>2.2999999999999998</v>
      </c>
      <c r="L497" s="209">
        <f>L498</f>
        <v>0</v>
      </c>
      <c r="M497" s="209">
        <f>M498</f>
        <v>0</v>
      </c>
      <c r="N497" s="299" t="s">
        <v>1304</v>
      </c>
      <c r="O497" s="208"/>
    </row>
    <row r="498" spans="1:16" ht="63.75" x14ac:dyDescent="0.2">
      <c r="A498" s="1285">
        <v>74</v>
      </c>
      <c r="B498" s="1220" t="s">
        <v>3065</v>
      </c>
      <c r="C498" s="47" t="s">
        <v>1789</v>
      </c>
      <c r="D498" s="159" t="s">
        <v>1212</v>
      </c>
      <c r="E498" s="159"/>
      <c r="F498" s="159"/>
      <c r="G498" s="159"/>
      <c r="H498" s="159"/>
      <c r="I498" s="159" t="s">
        <v>1213</v>
      </c>
      <c r="J498" s="1201">
        <f>SUM(J500:J503)</f>
        <v>2.2999999999999998</v>
      </c>
      <c r="K498" s="978">
        <f>SUM(K500:K503)</f>
        <v>2.2999999999999998</v>
      </c>
      <c r="L498" s="978">
        <f>SUM(L500:L503)</f>
        <v>0</v>
      </c>
      <c r="M498" s="978">
        <f>SUM(M500:M503)</f>
        <v>0</v>
      </c>
      <c r="N498" s="976" t="s">
        <v>1304</v>
      </c>
      <c r="O498" s="159"/>
    </row>
    <row r="499" spans="1:16" ht="25.5" x14ac:dyDescent="0.2">
      <c r="A499" s="1287"/>
      <c r="B499" s="1290"/>
      <c r="C499" s="47" t="s">
        <v>1988</v>
      </c>
      <c r="D499" s="159">
        <v>9</v>
      </c>
      <c r="E499" s="159">
        <v>12</v>
      </c>
      <c r="F499" s="159">
        <v>15</v>
      </c>
      <c r="G499" s="159">
        <v>18</v>
      </c>
      <c r="H499" s="159">
        <v>21</v>
      </c>
      <c r="I499" s="159">
        <v>23</v>
      </c>
      <c r="J499" s="1218"/>
      <c r="K499" s="979"/>
      <c r="L499" s="979"/>
      <c r="M499" s="979"/>
      <c r="N499" s="977"/>
      <c r="O499" s="159"/>
    </row>
    <row r="500" spans="1:16" ht="38.25" x14ac:dyDescent="0.2">
      <c r="A500" s="869" t="s">
        <v>2973</v>
      </c>
      <c r="B500" s="78" t="s">
        <v>2229</v>
      </c>
      <c r="C500" s="59" t="s">
        <v>1305</v>
      </c>
      <c r="D500" s="188"/>
      <c r="E500" s="188" t="s">
        <v>0</v>
      </c>
      <c r="F500" s="188" t="s">
        <v>0</v>
      </c>
      <c r="G500" s="188" t="s">
        <v>0</v>
      </c>
      <c r="H500" s="188"/>
      <c r="I500" s="188"/>
      <c r="J500" s="634">
        <v>0.3</v>
      </c>
      <c r="K500" s="188">
        <v>0.3</v>
      </c>
      <c r="L500" s="628"/>
      <c r="M500" s="628"/>
      <c r="N500" s="203" t="s">
        <v>1306</v>
      </c>
      <c r="O500" s="188"/>
    </row>
    <row r="501" spans="1:16" s="252" customFormat="1" ht="51" x14ac:dyDescent="0.2">
      <c r="A501" s="869" t="s">
        <v>2974</v>
      </c>
      <c r="B501" s="78" t="s">
        <v>3066</v>
      </c>
      <c r="C501" s="59" t="s">
        <v>1307</v>
      </c>
      <c r="D501" s="188"/>
      <c r="E501" s="188" t="s">
        <v>0</v>
      </c>
      <c r="F501" s="188" t="s">
        <v>0</v>
      </c>
      <c r="G501" s="188"/>
      <c r="H501" s="188"/>
      <c r="I501" s="188"/>
      <c r="J501" s="634">
        <v>0.3</v>
      </c>
      <c r="K501" s="188">
        <v>0.3</v>
      </c>
      <c r="L501" s="628"/>
      <c r="M501" s="628"/>
      <c r="N501" s="203" t="s">
        <v>1308</v>
      </c>
      <c r="O501" s="188"/>
      <c r="P501" s="415"/>
    </row>
    <row r="502" spans="1:16" s="252" customFormat="1" ht="51" x14ac:dyDescent="0.2">
      <c r="A502" s="869" t="s">
        <v>2975</v>
      </c>
      <c r="B502" s="78" t="s">
        <v>2488</v>
      </c>
      <c r="C502" s="59" t="s">
        <v>1309</v>
      </c>
      <c r="D502" s="188"/>
      <c r="E502" s="188" t="s">
        <v>0</v>
      </c>
      <c r="F502" s="188" t="s">
        <v>0</v>
      </c>
      <c r="G502" s="188" t="s">
        <v>0</v>
      </c>
      <c r="H502" s="188"/>
      <c r="I502" s="188"/>
      <c r="J502" s="634">
        <v>0.7</v>
      </c>
      <c r="K502" s="188">
        <v>0.7</v>
      </c>
      <c r="L502" s="628"/>
      <c r="M502" s="628"/>
      <c r="N502" s="203" t="s">
        <v>1310</v>
      </c>
      <c r="O502" s="188"/>
      <c r="P502" s="415"/>
    </row>
    <row r="503" spans="1:16" s="252" customFormat="1" ht="51" x14ac:dyDescent="0.2">
      <c r="A503" s="869" t="s">
        <v>2976</v>
      </c>
      <c r="B503" s="78" t="s">
        <v>2670</v>
      </c>
      <c r="C503" s="59" t="s">
        <v>1620</v>
      </c>
      <c r="D503" s="188"/>
      <c r="E503" s="188" t="s">
        <v>0</v>
      </c>
      <c r="F503" s="188" t="s">
        <v>0</v>
      </c>
      <c r="G503" s="188" t="s">
        <v>0</v>
      </c>
      <c r="H503" s="188" t="s">
        <v>0</v>
      </c>
      <c r="I503" s="188" t="s">
        <v>0</v>
      </c>
      <c r="J503" s="642">
        <v>1</v>
      </c>
      <c r="K503" s="691">
        <v>1</v>
      </c>
      <c r="L503" s="628"/>
      <c r="M503" s="628"/>
      <c r="N503" s="203" t="s">
        <v>1311</v>
      </c>
      <c r="O503" s="188"/>
      <c r="P503" s="415"/>
    </row>
    <row r="504" spans="1:16" s="252" customFormat="1" x14ac:dyDescent="0.2">
      <c r="A504" s="1043" t="s">
        <v>3226</v>
      </c>
      <c r="B504" s="1044"/>
      <c r="C504" s="1044"/>
      <c r="D504" s="1044"/>
      <c r="E504" s="1044"/>
      <c r="F504" s="1044"/>
      <c r="G504" s="1044"/>
      <c r="H504" s="1044"/>
      <c r="I504" s="1045"/>
      <c r="J504" s="644">
        <f>J427</f>
        <v>103.89999999999999</v>
      </c>
      <c r="K504" s="644">
        <f>K427</f>
        <v>103.89999999999999</v>
      </c>
      <c r="L504" s="644">
        <f>L427</f>
        <v>0</v>
      </c>
      <c r="M504" s="644">
        <f>M427</f>
        <v>0</v>
      </c>
      <c r="N504" s="278"/>
      <c r="O504" s="278"/>
      <c r="P504" s="415"/>
    </row>
    <row r="505" spans="1:16" s="252" customFormat="1" x14ac:dyDescent="0.2">
      <c r="A505" s="1043" t="s">
        <v>363</v>
      </c>
      <c r="B505" s="1044"/>
      <c r="C505" s="1044"/>
      <c r="D505" s="1044"/>
      <c r="E505" s="1044"/>
      <c r="F505" s="1044"/>
      <c r="G505" s="1044"/>
      <c r="H505" s="1044"/>
      <c r="I505" s="1045"/>
      <c r="J505" s="572">
        <f>SUM(K505:M505)</f>
        <v>100</v>
      </c>
      <c r="K505" s="645">
        <f>K504/$J504*100</f>
        <v>100</v>
      </c>
      <c r="L505" s="645">
        <f>L504/$J504*100</f>
        <v>0</v>
      </c>
      <c r="M505" s="645">
        <f>M504/$J504*100</f>
        <v>0</v>
      </c>
      <c r="N505" s="278"/>
      <c r="O505" s="438"/>
      <c r="P505" s="415"/>
    </row>
    <row r="506" spans="1:16" ht="15.75" x14ac:dyDescent="0.2">
      <c r="A506" s="1008" t="s">
        <v>2957</v>
      </c>
      <c r="B506" s="1047"/>
      <c r="C506" s="1047"/>
      <c r="D506" s="1047"/>
      <c r="E506" s="1047"/>
      <c r="F506" s="1047"/>
      <c r="G506" s="1047"/>
      <c r="H506" s="1047"/>
      <c r="I506" s="1047"/>
      <c r="J506" s="1047"/>
      <c r="K506" s="1047"/>
      <c r="L506" s="1047"/>
      <c r="M506" s="1047"/>
      <c r="N506" s="1047"/>
      <c r="O506" s="1048"/>
    </row>
    <row r="507" spans="1:16" ht="38.25" x14ac:dyDescent="0.2">
      <c r="A507" s="921">
        <v>75</v>
      </c>
      <c r="B507" s="974" t="s">
        <v>3394</v>
      </c>
      <c r="C507" s="366" t="s">
        <v>3395</v>
      </c>
      <c r="D507" s="358">
        <v>106</v>
      </c>
      <c r="E507" s="358">
        <v>100</v>
      </c>
      <c r="F507" s="358">
        <v>90</v>
      </c>
      <c r="G507" s="358">
        <v>75</v>
      </c>
      <c r="H507" s="358">
        <v>60</v>
      </c>
      <c r="I507" s="358">
        <v>50</v>
      </c>
      <c r="J507" s="972">
        <f>J509+J529</f>
        <v>17.730000000000004</v>
      </c>
      <c r="K507" s="972">
        <f>K509+K529</f>
        <v>11.23</v>
      </c>
      <c r="L507" s="972">
        <f>L509+L529</f>
        <v>6.5</v>
      </c>
      <c r="M507" s="972">
        <f>M509+M529</f>
        <v>0</v>
      </c>
      <c r="N507" s="1281" t="s">
        <v>1319</v>
      </c>
      <c r="O507" s="970"/>
    </row>
    <row r="508" spans="1:16" ht="25.5" x14ac:dyDescent="0.2">
      <c r="A508" s="1288"/>
      <c r="B508" s="975"/>
      <c r="C508" s="367" t="s">
        <v>3396</v>
      </c>
      <c r="D508" s="116">
        <v>104</v>
      </c>
      <c r="E508" s="116">
        <v>100</v>
      </c>
      <c r="F508" s="116">
        <v>90</v>
      </c>
      <c r="G508" s="116">
        <v>75</v>
      </c>
      <c r="H508" s="116">
        <v>60</v>
      </c>
      <c r="I508" s="116">
        <v>50</v>
      </c>
      <c r="J508" s="973"/>
      <c r="K508" s="973"/>
      <c r="L508" s="973"/>
      <c r="M508" s="973"/>
      <c r="N508" s="1282"/>
      <c r="O508" s="971"/>
    </row>
    <row r="509" spans="1:16" ht="25.5" x14ac:dyDescent="0.2">
      <c r="A509" s="921">
        <v>76</v>
      </c>
      <c r="B509" s="967" t="s">
        <v>3271</v>
      </c>
      <c r="C509" s="368" t="s">
        <v>1806</v>
      </c>
      <c r="D509" s="120">
        <v>7.9</v>
      </c>
      <c r="E509" s="229">
        <v>8</v>
      </c>
      <c r="F509" s="229">
        <v>8.3000000000000007</v>
      </c>
      <c r="G509" s="229">
        <v>8.5</v>
      </c>
      <c r="H509" s="229">
        <v>8.6999999999999993</v>
      </c>
      <c r="I509" s="229">
        <v>9</v>
      </c>
      <c r="J509" s="964">
        <f>J513+J521</f>
        <v>6.4</v>
      </c>
      <c r="K509" s="964">
        <f>K513+K521</f>
        <v>4.4000000000000004</v>
      </c>
      <c r="L509" s="964">
        <f>L513+L521</f>
        <v>2</v>
      </c>
      <c r="M509" s="964">
        <f>M513+M521</f>
        <v>0</v>
      </c>
      <c r="N509" s="961" t="s">
        <v>1506</v>
      </c>
      <c r="O509" s="958"/>
    </row>
    <row r="510" spans="1:16" ht="25.5" x14ac:dyDescent="0.2">
      <c r="A510" s="1289"/>
      <c r="B510" s="968"/>
      <c r="C510" s="368" t="s">
        <v>1320</v>
      </c>
      <c r="D510" s="120">
        <v>4</v>
      </c>
      <c r="E510" s="229">
        <v>4.0999999999999996</v>
      </c>
      <c r="F510" s="229">
        <v>4.3</v>
      </c>
      <c r="G510" s="229">
        <v>4.5</v>
      </c>
      <c r="H510" s="229">
        <v>4.7</v>
      </c>
      <c r="I510" s="229">
        <v>4.9000000000000004</v>
      </c>
      <c r="J510" s="965"/>
      <c r="K510" s="965"/>
      <c r="L510" s="965"/>
      <c r="M510" s="965"/>
      <c r="N510" s="962"/>
      <c r="O510" s="959"/>
    </row>
    <row r="511" spans="1:16" x14ac:dyDescent="0.2">
      <c r="A511" s="1289"/>
      <c r="B511" s="968"/>
      <c r="C511" s="368" t="s">
        <v>1321</v>
      </c>
      <c r="D511" s="120">
        <v>4</v>
      </c>
      <c r="E511" s="229">
        <f>E509-E510</f>
        <v>3.9000000000000004</v>
      </c>
      <c r="F511" s="229">
        <f>F509-F510</f>
        <v>4.0000000000000009</v>
      </c>
      <c r="G511" s="229">
        <f>G509-G510</f>
        <v>4</v>
      </c>
      <c r="H511" s="229">
        <f>H509-H510</f>
        <v>3.9999999999999991</v>
      </c>
      <c r="I511" s="229">
        <f>I509-I510</f>
        <v>4.0999999999999996</v>
      </c>
      <c r="J511" s="965"/>
      <c r="K511" s="965"/>
      <c r="L511" s="965"/>
      <c r="M511" s="965"/>
      <c r="N511" s="962"/>
      <c r="O511" s="959"/>
    </row>
    <row r="512" spans="1:16" s="379" customFormat="1" ht="25.5" x14ac:dyDescent="0.2">
      <c r="A512" s="1288"/>
      <c r="B512" s="969"/>
      <c r="C512" s="368" t="s">
        <v>1653</v>
      </c>
      <c r="D512" s="120">
        <v>4.3</v>
      </c>
      <c r="E512" s="229">
        <v>4.4000000000000004</v>
      </c>
      <c r="F512" s="229">
        <v>4.5</v>
      </c>
      <c r="G512" s="229">
        <v>4.5999999999999996</v>
      </c>
      <c r="H512" s="229">
        <v>4.7</v>
      </c>
      <c r="I512" s="229">
        <v>4.8</v>
      </c>
      <c r="J512" s="966"/>
      <c r="K512" s="966"/>
      <c r="L512" s="966"/>
      <c r="M512" s="966"/>
      <c r="N512" s="963"/>
      <c r="O512" s="960"/>
    </row>
    <row r="513" spans="1:16" s="352" customFormat="1" ht="38.25" x14ac:dyDescent="0.2">
      <c r="A513" s="843">
        <v>77</v>
      </c>
      <c r="B513" s="54" t="s">
        <v>3067</v>
      </c>
      <c r="C513" s="369" t="s">
        <v>3272</v>
      </c>
      <c r="D513" s="169">
        <v>61</v>
      </c>
      <c r="E513" s="170">
        <v>56</v>
      </c>
      <c r="F513" s="170">
        <v>50</v>
      </c>
      <c r="G513" s="170">
        <v>45</v>
      </c>
      <c r="H513" s="170">
        <v>40</v>
      </c>
      <c r="I513" s="169">
        <v>35</v>
      </c>
      <c r="J513" s="506">
        <f>SUM(J514:J520)</f>
        <v>4.5100000000000007</v>
      </c>
      <c r="K513" s="506">
        <f>SUM(K514:K520)</f>
        <v>2.5100000000000002</v>
      </c>
      <c r="L513" s="506">
        <f>SUM(L514:L520)</f>
        <v>2</v>
      </c>
      <c r="M513" s="506">
        <f>SUM(M514:M520)</f>
        <v>0</v>
      </c>
      <c r="N513" s="126" t="s">
        <v>1322</v>
      </c>
      <c r="O513" s="128"/>
    </row>
    <row r="514" spans="1:16" s="352" customFormat="1" x14ac:dyDescent="0.2">
      <c r="A514" s="843" t="s">
        <v>2973</v>
      </c>
      <c r="B514" s="11" t="s">
        <v>2230</v>
      </c>
      <c r="C514" s="6" t="s">
        <v>1323</v>
      </c>
      <c r="D514" s="151"/>
      <c r="E514" s="171" t="s">
        <v>0</v>
      </c>
      <c r="F514" s="171"/>
      <c r="G514" s="171"/>
      <c r="H514" s="171"/>
      <c r="I514" s="171"/>
      <c r="J514" s="575">
        <v>1.2</v>
      </c>
      <c r="K514" s="518">
        <v>0.2</v>
      </c>
      <c r="L514" s="518">
        <v>1</v>
      </c>
      <c r="M514" s="518"/>
      <c r="N514" s="123" t="s">
        <v>1324</v>
      </c>
      <c r="O514" s="132" t="s">
        <v>1214</v>
      </c>
      <c r="P514" s="352" t="s">
        <v>12</v>
      </c>
    </row>
    <row r="515" spans="1:16" s="352" customFormat="1" ht="25.5" x14ac:dyDescent="0.2">
      <c r="A515" s="843" t="s">
        <v>2974</v>
      </c>
      <c r="B515" s="11" t="s">
        <v>2355</v>
      </c>
      <c r="C515" s="14" t="s">
        <v>1551</v>
      </c>
      <c r="D515" s="130"/>
      <c r="E515" s="130"/>
      <c r="F515" s="130" t="s">
        <v>0</v>
      </c>
      <c r="G515" s="130"/>
      <c r="H515" s="130"/>
      <c r="I515" s="130"/>
      <c r="J515" s="575">
        <v>0.8</v>
      </c>
      <c r="K515" s="518">
        <v>0.8</v>
      </c>
      <c r="L515" s="518"/>
      <c r="M515" s="518"/>
      <c r="N515" s="172" t="s">
        <v>3414</v>
      </c>
      <c r="O515" s="173" t="s">
        <v>1215</v>
      </c>
    </row>
    <row r="516" spans="1:16" s="352" customFormat="1" ht="76.5" x14ac:dyDescent="0.2">
      <c r="A516" s="843" t="s">
        <v>2975</v>
      </c>
      <c r="B516" s="5" t="s">
        <v>2489</v>
      </c>
      <c r="C516" s="14" t="s">
        <v>1549</v>
      </c>
      <c r="D516" s="130"/>
      <c r="E516" s="130" t="s">
        <v>0</v>
      </c>
      <c r="F516" s="130" t="s">
        <v>0</v>
      </c>
      <c r="G516" s="130" t="s">
        <v>0</v>
      </c>
      <c r="H516" s="130" t="s">
        <v>0</v>
      </c>
      <c r="I516" s="130" t="s">
        <v>0</v>
      </c>
      <c r="J516" s="575">
        <v>0.12</v>
      </c>
      <c r="K516" s="518">
        <v>0.12</v>
      </c>
      <c r="L516" s="518"/>
      <c r="M516" s="518"/>
      <c r="N516" s="174" t="s">
        <v>1325</v>
      </c>
      <c r="O516" s="130"/>
    </row>
    <row r="517" spans="1:16" s="343" customFormat="1" ht="38.25" x14ac:dyDescent="0.2">
      <c r="A517" s="843" t="s">
        <v>2976</v>
      </c>
      <c r="B517" s="11" t="s">
        <v>2671</v>
      </c>
      <c r="C517" s="14" t="s">
        <v>1326</v>
      </c>
      <c r="D517" s="175"/>
      <c r="E517" s="176" t="s">
        <v>0</v>
      </c>
      <c r="F517" s="176" t="s">
        <v>0</v>
      </c>
      <c r="G517" s="176"/>
      <c r="H517" s="176"/>
      <c r="I517" s="176"/>
      <c r="J517" s="575">
        <v>0.31</v>
      </c>
      <c r="K517" s="518">
        <v>0.31</v>
      </c>
      <c r="L517" s="518"/>
      <c r="M517" s="518"/>
      <c r="N517" s="174" t="s">
        <v>1327</v>
      </c>
      <c r="O517" s="130"/>
    </row>
    <row r="518" spans="1:16" s="343" customFormat="1" ht="25.5" x14ac:dyDescent="0.2">
      <c r="A518" s="843" t="s">
        <v>2977</v>
      </c>
      <c r="B518" s="13" t="s">
        <v>2680</v>
      </c>
      <c r="C518" s="14" t="s">
        <v>1328</v>
      </c>
      <c r="D518" s="175"/>
      <c r="E518" s="176" t="s">
        <v>0</v>
      </c>
      <c r="F518" s="176"/>
      <c r="G518" s="176"/>
      <c r="H518" s="176"/>
      <c r="I518" s="176"/>
      <c r="J518" s="575">
        <v>0.89</v>
      </c>
      <c r="K518" s="518">
        <v>0.89</v>
      </c>
      <c r="L518" s="518"/>
      <c r="M518" s="518"/>
      <c r="N518" s="174" t="s">
        <v>1329</v>
      </c>
      <c r="O518" s="130"/>
    </row>
    <row r="519" spans="1:16" s="343" customFormat="1" ht="51" x14ac:dyDescent="0.2">
      <c r="A519" s="843" t="s">
        <v>2978</v>
      </c>
      <c r="B519" s="11" t="s">
        <v>2737</v>
      </c>
      <c r="C519" s="14" t="s">
        <v>1330</v>
      </c>
      <c r="D519" s="176"/>
      <c r="E519" s="176" t="s">
        <v>0</v>
      </c>
      <c r="F519" s="176" t="s">
        <v>0</v>
      </c>
      <c r="G519" s="176"/>
      <c r="H519" s="176"/>
      <c r="I519" s="176"/>
      <c r="J519" s="575">
        <v>1</v>
      </c>
      <c r="K519" s="518"/>
      <c r="L519" s="518">
        <v>1</v>
      </c>
      <c r="M519" s="518"/>
      <c r="N519" s="177" t="s">
        <v>1682</v>
      </c>
      <c r="O519" s="172" t="s">
        <v>67</v>
      </c>
    </row>
    <row r="520" spans="1:16" s="343" customFormat="1" ht="25.5" x14ac:dyDescent="0.2">
      <c r="A520" s="843" t="s">
        <v>2979</v>
      </c>
      <c r="B520" s="5" t="s">
        <v>2808</v>
      </c>
      <c r="C520" s="14" t="s">
        <v>1552</v>
      </c>
      <c r="D520" s="130"/>
      <c r="E520" s="124" t="s">
        <v>0</v>
      </c>
      <c r="F520" s="124" t="s">
        <v>0</v>
      </c>
      <c r="G520" s="130"/>
      <c r="H520" s="130"/>
      <c r="I520" s="130"/>
      <c r="J520" s="575">
        <v>0.19</v>
      </c>
      <c r="K520" s="518">
        <v>0.19</v>
      </c>
      <c r="L520" s="518"/>
      <c r="M520" s="518"/>
      <c r="N520" s="172" t="s">
        <v>1331</v>
      </c>
      <c r="O520" s="130"/>
    </row>
    <row r="521" spans="1:16" s="343" customFormat="1" ht="51" x14ac:dyDescent="0.2">
      <c r="A521" s="990">
        <v>78</v>
      </c>
      <c r="B521" s="934" t="s">
        <v>3068</v>
      </c>
      <c r="C521" s="56" t="s">
        <v>3397</v>
      </c>
      <c r="D521" s="275">
        <v>31.4</v>
      </c>
      <c r="E521" s="275">
        <v>32.1</v>
      </c>
      <c r="F521" s="275">
        <v>32.299999999999997</v>
      </c>
      <c r="G521" s="275">
        <v>32.700000000000003</v>
      </c>
      <c r="H521" s="275">
        <v>32.9</v>
      </c>
      <c r="I521" s="275">
        <v>41</v>
      </c>
      <c r="J521" s="953">
        <f>SUM(J526:J528)</f>
        <v>1.8900000000000001</v>
      </c>
      <c r="K521" s="953">
        <f>SUM(K526:K528)</f>
        <v>1.8900000000000001</v>
      </c>
      <c r="L521" s="953">
        <f>SUM(L526:L528)</f>
        <v>0</v>
      </c>
      <c r="M521" s="953">
        <f>SUM(M526:M528)</f>
        <v>0</v>
      </c>
      <c r="N521" s="951" t="s">
        <v>3178</v>
      </c>
      <c r="O521" s="951"/>
    </row>
    <row r="522" spans="1:16" s="343" customFormat="1" ht="25.5" x14ac:dyDescent="0.2">
      <c r="A522" s="1104"/>
      <c r="B522" s="935"/>
      <c r="C522" s="56" t="s">
        <v>2080</v>
      </c>
      <c r="D522" s="275">
        <v>11.7</v>
      </c>
      <c r="E522" s="275">
        <v>11.9</v>
      </c>
      <c r="F522" s="275">
        <v>12.1</v>
      </c>
      <c r="G522" s="275">
        <v>12.3</v>
      </c>
      <c r="H522" s="275">
        <v>12.5</v>
      </c>
      <c r="I522" s="275">
        <v>12.7</v>
      </c>
      <c r="J522" s="1200"/>
      <c r="K522" s="1200"/>
      <c r="L522" s="1200"/>
      <c r="M522" s="1200"/>
      <c r="N522" s="1344"/>
      <c r="O522" s="1344"/>
    </row>
    <row r="523" spans="1:16" s="343" customFormat="1" x14ac:dyDescent="0.2">
      <c r="A523" s="1104"/>
      <c r="B523" s="935"/>
      <c r="C523" s="4" t="s">
        <v>1332</v>
      </c>
      <c r="D523" s="128">
        <v>19.7</v>
      </c>
      <c r="E523" s="275">
        <v>20.200000000000003</v>
      </c>
      <c r="F523" s="275">
        <v>20.199999999999996</v>
      </c>
      <c r="G523" s="275">
        <v>20.400000000000002</v>
      </c>
      <c r="H523" s="275">
        <v>20.399999999999999</v>
      </c>
      <c r="I523" s="275">
        <v>28.3</v>
      </c>
      <c r="J523" s="1200"/>
      <c r="K523" s="1200"/>
      <c r="L523" s="1200"/>
      <c r="M523" s="1200"/>
      <c r="N523" s="1344"/>
      <c r="O523" s="1344"/>
    </row>
    <row r="524" spans="1:16" s="343" customFormat="1" ht="25.5" x14ac:dyDescent="0.2">
      <c r="A524" s="1104"/>
      <c r="B524" s="935"/>
      <c r="C524" s="4" t="s">
        <v>1333</v>
      </c>
      <c r="D524" s="275">
        <v>22.4</v>
      </c>
      <c r="E524" s="275">
        <v>22.6</v>
      </c>
      <c r="F524" s="275">
        <v>22.8</v>
      </c>
      <c r="G524" s="275">
        <v>30</v>
      </c>
      <c r="H524" s="275">
        <v>30.2</v>
      </c>
      <c r="I524" s="275">
        <v>30.4</v>
      </c>
      <c r="J524" s="1200"/>
      <c r="K524" s="1200"/>
      <c r="L524" s="1200"/>
      <c r="M524" s="1200"/>
      <c r="N524" s="1344"/>
      <c r="O524" s="1344"/>
    </row>
    <row r="525" spans="1:16" s="343" customFormat="1" ht="25.5" x14ac:dyDescent="0.2">
      <c r="A525" s="991"/>
      <c r="B525" s="936"/>
      <c r="C525" s="18" t="s">
        <v>1334</v>
      </c>
      <c r="D525" s="275">
        <v>37</v>
      </c>
      <c r="E525" s="325">
        <v>38.1</v>
      </c>
      <c r="F525" s="325">
        <v>38.5</v>
      </c>
      <c r="G525" s="325">
        <v>38.700000000000003</v>
      </c>
      <c r="H525" s="325">
        <v>38.9</v>
      </c>
      <c r="I525" s="325">
        <v>40.1</v>
      </c>
      <c r="J525" s="954"/>
      <c r="K525" s="954"/>
      <c r="L525" s="954"/>
      <c r="M525" s="954"/>
      <c r="N525" s="952"/>
      <c r="O525" s="952"/>
    </row>
    <row r="526" spans="1:16" s="343" customFormat="1" ht="63.75" x14ac:dyDescent="0.2">
      <c r="A526" s="861" t="s">
        <v>2973</v>
      </c>
      <c r="B526" s="24" t="s">
        <v>2231</v>
      </c>
      <c r="C526" s="12" t="s">
        <v>1335</v>
      </c>
      <c r="D526" s="130"/>
      <c r="E526" s="176" t="s">
        <v>0</v>
      </c>
      <c r="F526" s="130"/>
      <c r="G526" s="130"/>
      <c r="H526" s="130"/>
      <c r="I526" s="130"/>
      <c r="J526" s="646">
        <v>0.5</v>
      </c>
      <c r="K526" s="518">
        <v>0.5</v>
      </c>
      <c r="L526" s="626"/>
      <c r="M526" s="626"/>
      <c r="N526" s="132" t="s">
        <v>1336</v>
      </c>
      <c r="O526" s="132"/>
    </row>
    <row r="527" spans="1:16" s="352" customFormat="1" ht="25.5" x14ac:dyDescent="0.2">
      <c r="A527" s="872" t="s">
        <v>2974</v>
      </c>
      <c r="B527" s="5" t="s">
        <v>2356</v>
      </c>
      <c r="C527" s="12" t="s">
        <v>1982</v>
      </c>
      <c r="D527" s="178"/>
      <c r="E527" s="176" t="s">
        <v>0</v>
      </c>
      <c r="F527" s="176"/>
      <c r="G527" s="176"/>
      <c r="H527" s="176"/>
      <c r="I527" s="176"/>
      <c r="J527" s="575">
        <v>0.53</v>
      </c>
      <c r="K527" s="518">
        <v>0.53</v>
      </c>
      <c r="L527" s="622"/>
      <c r="M527" s="622"/>
      <c r="N527" s="132" t="s">
        <v>2916</v>
      </c>
      <c r="O527" s="132"/>
    </row>
    <row r="528" spans="1:16" s="352" customFormat="1" ht="38.25" x14ac:dyDescent="0.2">
      <c r="A528" s="861" t="s">
        <v>2975</v>
      </c>
      <c r="B528" s="11" t="s">
        <v>2490</v>
      </c>
      <c r="C528" s="14" t="s">
        <v>1337</v>
      </c>
      <c r="D528" s="178"/>
      <c r="E528" s="176" t="s">
        <v>0</v>
      </c>
      <c r="F528" s="176" t="s">
        <v>0</v>
      </c>
      <c r="G528" s="176"/>
      <c r="H528" s="176"/>
      <c r="I528" s="176"/>
      <c r="J528" s="575">
        <v>0.86</v>
      </c>
      <c r="K528" s="518">
        <v>0.86</v>
      </c>
      <c r="L528" s="647"/>
      <c r="M528" s="647"/>
      <c r="N528" s="174" t="s">
        <v>1338</v>
      </c>
      <c r="O528" s="130"/>
    </row>
    <row r="529" spans="1:15" s="352" customFormat="1" ht="51" x14ac:dyDescent="0.2">
      <c r="A529" s="990">
        <v>79</v>
      </c>
      <c r="B529" s="923" t="s">
        <v>3069</v>
      </c>
      <c r="C529" s="9" t="s">
        <v>3273</v>
      </c>
      <c r="D529" s="289">
        <v>54.4</v>
      </c>
      <c r="E529" s="289">
        <v>56.2</v>
      </c>
      <c r="F529" s="289">
        <v>57.2</v>
      </c>
      <c r="G529" s="289">
        <v>58.5</v>
      </c>
      <c r="H529" s="289">
        <v>59.3</v>
      </c>
      <c r="I529" s="289">
        <v>60.9</v>
      </c>
      <c r="J529" s="955">
        <f>J536+J549</f>
        <v>11.330000000000002</v>
      </c>
      <c r="K529" s="955">
        <f>K536+K549</f>
        <v>6.83</v>
      </c>
      <c r="L529" s="955">
        <f>L536+L549</f>
        <v>4.5</v>
      </c>
      <c r="M529" s="955">
        <f>M536+M549</f>
        <v>0</v>
      </c>
      <c r="N529" s="1139" t="s">
        <v>1506</v>
      </c>
      <c r="O529" s="1266"/>
    </row>
    <row r="530" spans="1:15" s="343" customFormat="1" x14ac:dyDescent="0.2">
      <c r="A530" s="1104"/>
      <c r="B530" s="1182"/>
      <c r="C530" s="9" t="s">
        <v>1339</v>
      </c>
      <c r="D530" s="289">
        <v>5.8</v>
      </c>
      <c r="E530" s="289">
        <v>6.5</v>
      </c>
      <c r="F530" s="289">
        <v>7.1</v>
      </c>
      <c r="G530" s="289">
        <v>8.3000000000000007</v>
      </c>
      <c r="H530" s="289">
        <v>8.9</v>
      </c>
      <c r="I530" s="289">
        <v>9.6999999999999993</v>
      </c>
      <c r="J530" s="956"/>
      <c r="K530" s="956"/>
      <c r="L530" s="956"/>
      <c r="M530" s="956"/>
      <c r="N530" s="1140"/>
      <c r="O530" s="1267"/>
    </row>
    <row r="531" spans="1:15" s="343" customFormat="1" x14ac:dyDescent="0.2">
      <c r="A531" s="1104"/>
      <c r="B531" s="1182"/>
      <c r="C531" s="9" t="s">
        <v>1340</v>
      </c>
      <c r="D531" s="289">
        <v>48.6</v>
      </c>
      <c r="E531" s="289">
        <f>E529-E530</f>
        <v>49.7</v>
      </c>
      <c r="F531" s="289">
        <f>F529-F530</f>
        <v>50.1</v>
      </c>
      <c r="G531" s="289">
        <f>G529-G530</f>
        <v>50.2</v>
      </c>
      <c r="H531" s="289">
        <f>H529-H530</f>
        <v>50.4</v>
      </c>
      <c r="I531" s="289">
        <f>I529-I530</f>
        <v>51.2</v>
      </c>
      <c r="J531" s="956"/>
      <c r="K531" s="956"/>
      <c r="L531" s="956"/>
      <c r="M531" s="956"/>
      <c r="N531" s="1140"/>
      <c r="O531" s="1267"/>
    </row>
    <row r="532" spans="1:15" s="343" customFormat="1" ht="38.25" x14ac:dyDescent="0.2">
      <c r="A532" s="1104"/>
      <c r="B532" s="1182"/>
      <c r="C532" s="9" t="s">
        <v>1578</v>
      </c>
      <c r="D532" s="289">
        <v>45.6</v>
      </c>
      <c r="E532" s="289">
        <v>44.3</v>
      </c>
      <c r="F532" s="289">
        <v>43.9</v>
      </c>
      <c r="G532" s="289">
        <v>43</v>
      </c>
      <c r="H532" s="289">
        <v>42.6</v>
      </c>
      <c r="I532" s="289">
        <v>41.8</v>
      </c>
      <c r="J532" s="956"/>
      <c r="K532" s="956"/>
      <c r="L532" s="956"/>
      <c r="M532" s="956"/>
      <c r="N532" s="1140"/>
      <c r="O532" s="1267"/>
    </row>
    <row r="533" spans="1:15" s="343" customFormat="1" x14ac:dyDescent="0.2">
      <c r="A533" s="1104"/>
      <c r="B533" s="1182"/>
      <c r="C533" s="9" t="s">
        <v>1339</v>
      </c>
      <c r="D533" s="289">
        <v>0.2</v>
      </c>
      <c r="E533" s="289">
        <v>0.2</v>
      </c>
      <c r="F533" s="289">
        <v>0.2</v>
      </c>
      <c r="G533" s="289">
        <v>0.2</v>
      </c>
      <c r="H533" s="289">
        <v>0.2</v>
      </c>
      <c r="I533" s="289">
        <v>0.2</v>
      </c>
      <c r="J533" s="956"/>
      <c r="K533" s="956"/>
      <c r="L533" s="956"/>
      <c r="M533" s="956"/>
      <c r="N533" s="1140"/>
      <c r="O533" s="1267"/>
    </row>
    <row r="534" spans="1:15" s="352" customFormat="1" x14ac:dyDescent="0.2">
      <c r="A534" s="1104"/>
      <c r="B534" s="1182"/>
      <c r="C534" s="9" t="s">
        <v>1340</v>
      </c>
      <c r="D534" s="289">
        <v>45.4</v>
      </c>
      <c r="E534" s="289">
        <f>E532-E533</f>
        <v>44.099999999999994</v>
      </c>
      <c r="F534" s="289">
        <f>F532-F533</f>
        <v>43.699999999999996</v>
      </c>
      <c r="G534" s="289">
        <f>G532-G533</f>
        <v>42.8</v>
      </c>
      <c r="H534" s="289">
        <f>H532-H533</f>
        <v>42.4</v>
      </c>
      <c r="I534" s="289">
        <f>I532-I533</f>
        <v>41.599999999999994</v>
      </c>
      <c r="J534" s="956"/>
      <c r="K534" s="956"/>
      <c r="L534" s="956"/>
      <c r="M534" s="956"/>
      <c r="N534" s="1140"/>
      <c r="O534" s="1267"/>
    </row>
    <row r="535" spans="1:15" s="352" customFormat="1" x14ac:dyDescent="0.2">
      <c r="A535" s="991"/>
      <c r="B535" s="1132"/>
      <c r="C535" s="9" t="s">
        <v>1341</v>
      </c>
      <c r="D535" s="289">
        <v>56.8</v>
      </c>
      <c r="E535" s="289">
        <v>57.1</v>
      </c>
      <c r="F535" s="289">
        <v>57.9</v>
      </c>
      <c r="G535" s="289">
        <v>58.7</v>
      </c>
      <c r="H535" s="289">
        <v>59.9</v>
      </c>
      <c r="I535" s="289">
        <v>60.8</v>
      </c>
      <c r="J535" s="957"/>
      <c r="K535" s="957"/>
      <c r="L535" s="957"/>
      <c r="M535" s="957"/>
      <c r="N535" s="1141"/>
      <c r="O535" s="1268"/>
    </row>
    <row r="536" spans="1:15" s="343" customFormat="1" ht="51" x14ac:dyDescent="0.2">
      <c r="A536" s="990">
        <v>80</v>
      </c>
      <c r="B536" s="934" t="s">
        <v>3070</v>
      </c>
      <c r="C536" s="4" t="s">
        <v>1805</v>
      </c>
      <c r="D536" s="275">
        <v>132</v>
      </c>
      <c r="E536" s="324">
        <v>134</v>
      </c>
      <c r="F536" s="129">
        <v>136</v>
      </c>
      <c r="G536" s="129">
        <v>138</v>
      </c>
      <c r="H536" s="129">
        <v>140</v>
      </c>
      <c r="I536" s="129">
        <v>150</v>
      </c>
      <c r="J536" s="953">
        <f>SUM(J538:J548)</f>
        <v>5.2700000000000014</v>
      </c>
      <c r="K536" s="953">
        <f>SUM(K538:K548)</f>
        <v>4.7700000000000005</v>
      </c>
      <c r="L536" s="953">
        <f>SUM(L538:L548)</f>
        <v>0.5</v>
      </c>
      <c r="M536" s="953">
        <f>SUM(M538:M548)</f>
        <v>0</v>
      </c>
      <c r="N536" s="951" t="s">
        <v>1506</v>
      </c>
      <c r="O536" s="949"/>
    </row>
    <row r="537" spans="1:15" s="343" customFormat="1" x14ac:dyDescent="0.2">
      <c r="A537" s="991"/>
      <c r="B537" s="936"/>
      <c r="C537" s="4" t="s">
        <v>1548</v>
      </c>
      <c r="D537" s="275" t="s">
        <v>662</v>
      </c>
      <c r="E537" s="129">
        <v>15</v>
      </c>
      <c r="F537" s="129">
        <v>20</v>
      </c>
      <c r="G537" s="129">
        <v>25</v>
      </c>
      <c r="H537" s="129">
        <v>30</v>
      </c>
      <c r="I537" s="129">
        <v>35</v>
      </c>
      <c r="J537" s="954"/>
      <c r="K537" s="954"/>
      <c r="L537" s="954"/>
      <c r="M537" s="954"/>
      <c r="N537" s="952"/>
      <c r="O537" s="950"/>
    </row>
    <row r="538" spans="1:15" s="343" customFormat="1" ht="38.25" x14ac:dyDescent="0.2">
      <c r="A538" s="843" t="s">
        <v>2973</v>
      </c>
      <c r="B538" s="11" t="s">
        <v>2232</v>
      </c>
      <c r="C538" s="14" t="s">
        <v>1553</v>
      </c>
      <c r="D538" s="179"/>
      <c r="E538" s="179" t="s">
        <v>0</v>
      </c>
      <c r="F538" s="179" t="s">
        <v>0</v>
      </c>
      <c r="G538" s="179"/>
      <c r="H538" s="179"/>
      <c r="I538" s="171"/>
      <c r="J538" s="575">
        <v>0.72</v>
      </c>
      <c r="K538" s="575">
        <v>0.72</v>
      </c>
      <c r="L538" s="518"/>
      <c r="M538" s="518"/>
      <c r="N538" s="475" t="s">
        <v>1342</v>
      </c>
      <c r="O538" s="132"/>
    </row>
    <row r="539" spans="1:15" s="352" customFormat="1" ht="25.5" x14ac:dyDescent="0.2">
      <c r="A539" s="843" t="s">
        <v>2974</v>
      </c>
      <c r="B539" s="11" t="s">
        <v>2357</v>
      </c>
      <c r="C539" s="14" t="s">
        <v>1343</v>
      </c>
      <c r="D539" s="179"/>
      <c r="E539" s="179" t="s">
        <v>0</v>
      </c>
      <c r="F539" s="179" t="s">
        <v>0</v>
      </c>
      <c r="G539" s="179"/>
      <c r="H539" s="179"/>
      <c r="I539" s="179"/>
      <c r="J539" s="575">
        <v>0.5</v>
      </c>
      <c r="K539" s="518">
        <v>0.5</v>
      </c>
      <c r="L539" s="518"/>
      <c r="M539" s="518"/>
      <c r="N539" s="475" t="s">
        <v>2917</v>
      </c>
      <c r="O539" s="132"/>
    </row>
    <row r="540" spans="1:15" s="352" customFormat="1" ht="25.5" x14ac:dyDescent="0.2">
      <c r="A540" s="843" t="s">
        <v>2975</v>
      </c>
      <c r="B540" s="11" t="s">
        <v>2491</v>
      </c>
      <c r="C540" s="14" t="s">
        <v>1579</v>
      </c>
      <c r="D540" s="175"/>
      <c r="E540" s="176" t="s">
        <v>0</v>
      </c>
      <c r="F540" s="176" t="s">
        <v>0</v>
      </c>
      <c r="G540" s="176"/>
      <c r="H540" s="176"/>
      <c r="I540" s="176"/>
      <c r="J540" s="646">
        <v>0.4</v>
      </c>
      <c r="K540" s="648">
        <v>0.4</v>
      </c>
      <c r="L540" s="646"/>
      <c r="M540" s="646"/>
      <c r="N540" s="916" t="s">
        <v>2036</v>
      </c>
      <c r="O540" s="180"/>
    </row>
    <row r="541" spans="1:15" s="352" customFormat="1" ht="25.5" x14ac:dyDescent="0.2">
      <c r="A541" s="843" t="s">
        <v>2976</v>
      </c>
      <c r="B541" s="11" t="s">
        <v>2573</v>
      </c>
      <c r="C541" s="14" t="s">
        <v>1619</v>
      </c>
      <c r="D541" s="176"/>
      <c r="E541" s="176" t="s">
        <v>0</v>
      </c>
      <c r="F541" s="176"/>
      <c r="G541" s="176"/>
      <c r="H541" s="176"/>
      <c r="I541" s="176"/>
      <c r="J541" s="575">
        <v>0.2</v>
      </c>
      <c r="K541" s="518">
        <v>0.2</v>
      </c>
      <c r="L541" s="518"/>
      <c r="M541" s="518"/>
      <c r="N541" s="916" t="s">
        <v>1325</v>
      </c>
      <c r="O541" s="130"/>
    </row>
    <row r="542" spans="1:15" s="352" customFormat="1" ht="89.25" x14ac:dyDescent="0.2">
      <c r="A542" s="843" t="s">
        <v>2977</v>
      </c>
      <c r="B542" s="11" t="s">
        <v>2681</v>
      </c>
      <c r="C542" s="14" t="s">
        <v>1580</v>
      </c>
      <c r="D542" s="176"/>
      <c r="E542" s="176" t="s">
        <v>0</v>
      </c>
      <c r="F542" s="176" t="s">
        <v>0</v>
      </c>
      <c r="G542" s="176" t="s">
        <v>0</v>
      </c>
      <c r="H542" s="176" t="s">
        <v>0</v>
      </c>
      <c r="I542" s="176" t="s">
        <v>0</v>
      </c>
      <c r="J542" s="575">
        <v>0.5</v>
      </c>
      <c r="K542" s="518"/>
      <c r="L542" s="518">
        <v>0.5</v>
      </c>
      <c r="M542" s="518"/>
      <c r="N542" s="916" t="s">
        <v>3179</v>
      </c>
      <c r="O542" s="172" t="s">
        <v>1216</v>
      </c>
    </row>
    <row r="543" spans="1:15" s="352" customFormat="1" ht="38.25" x14ac:dyDescent="0.2">
      <c r="A543" s="843" t="s">
        <v>2978</v>
      </c>
      <c r="B543" s="5" t="s">
        <v>2738</v>
      </c>
      <c r="C543" s="14" t="s">
        <v>3274</v>
      </c>
      <c r="D543" s="181"/>
      <c r="E543" s="176" t="s">
        <v>0</v>
      </c>
      <c r="F543" s="176" t="s">
        <v>0</v>
      </c>
      <c r="G543" s="176"/>
      <c r="H543" s="176"/>
      <c r="I543" s="176"/>
      <c r="J543" s="575">
        <v>0.62</v>
      </c>
      <c r="K543" s="575">
        <v>0.62</v>
      </c>
      <c r="L543" s="518"/>
      <c r="M543" s="518"/>
      <c r="N543" s="916" t="s">
        <v>1506</v>
      </c>
      <c r="O543" s="477" t="s">
        <v>2037</v>
      </c>
    </row>
    <row r="544" spans="1:15" s="343" customFormat="1" ht="31.9" customHeight="1" x14ac:dyDescent="0.2">
      <c r="A544" s="843" t="s">
        <v>2979</v>
      </c>
      <c r="B544" s="492" t="s">
        <v>2809</v>
      </c>
      <c r="C544" s="490" t="s">
        <v>1997</v>
      </c>
      <c r="D544" s="493"/>
      <c r="E544" s="494" t="s">
        <v>0</v>
      </c>
      <c r="F544" s="494" t="s">
        <v>0</v>
      </c>
      <c r="G544" s="494"/>
      <c r="H544" s="494"/>
      <c r="I544" s="494"/>
      <c r="J544" s="514">
        <v>0.9</v>
      </c>
      <c r="K544" s="513">
        <v>0.9</v>
      </c>
      <c r="L544" s="513"/>
      <c r="M544" s="513"/>
      <c r="N544" s="916" t="s">
        <v>2934</v>
      </c>
      <c r="O544" s="138"/>
    </row>
    <row r="545" spans="1:19" s="343" customFormat="1" ht="38.25" x14ac:dyDescent="0.2">
      <c r="A545" s="843" t="s">
        <v>2980</v>
      </c>
      <c r="B545" s="478" t="s">
        <v>2870</v>
      </c>
      <c r="C545" s="471" t="s">
        <v>2038</v>
      </c>
      <c r="D545" s="469"/>
      <c r="E545" s="469" t="s">
        <v>0</v>
      </c>
      <c r="F545" s="469" t="s">
        <v>0</v>
      </c>
      <c r="G545" s="469" t="s">
        <v>0</v>
      </c>
      <c r="H545" s="469" t="s">
        <v>0</v>
      </c>
      <c r="I545" s="469" t="s">
        <v>0</v>
      </c>
      <c r="J545" s="575">
        <v>0.3</v>
      </c>
      <c r="K545" s="518">
        <v>0.3</v>
      </c>
      <c r="L545" s="518"/>
      <c r="M545" s="518"/>
      <c r="N545" s="916" t="s">
        <v>1325</v>
      </c>
      <c r="O545" s="124"/>
    </row>
    <row r="546" spans="1:19" s="343" customFormat="1" ht="89.25" x14ac:dyDescent="0.2">
      <c r="A546" s="843" t="s">
        <v>2981</v>
      </c>
      <c r="B546" s="489" t="s">
        <v>2884</v>
      </c>
      <c r="C546" s="490" t="s">
        <v>1462</v>
      </c>
      <c r="D546" s="473"/>
      <c r="E546" s="473" t="s">
        <v>0</v>
      </c>
      <c r="F546" s="473" t="s">
        <v>0</v>
      </c>
      <c r="G546" s="473" t="s">
        <v>0</v>
      </c>
      <c r="H546" s="473"/>
      <c r="I546" s="473"/>
      <c r="J546" s="516">
        <v>0.74</v>
      </c>
      <c r="K546" s="515">
        <v>0.74</v>
      </c>
      <c r="L546" s="515"/>
      <c r="M546" s="515"/>
      <c r="N546" s="917" t="s">
        <v>3192</v>
      </c>
      <c r="O546" s="141"/>
    </row>
    <row r="547" spans="1:19" s="343" customFormat="1" ht="25.5" x14ac:dyDescent="0.2">
      <c r="A547" s="843" t="s">
        <v>2982</v>
      </c>
      <c r="B547" s="491" t="s">
        <v>2898</v>
      </c>
      <c r="C547" s="490" t="s">
        <v>2039</v>
      </c>
      <c r="D547" s="473"/>
      <c r="E547" s="473" t="s">
        <v>0</v>
      </c>
      <c r="F547" s="473" t="s">
        <v>0</v>
      </c>
      <c r="G547" s="473"/>
      <c r="H547" s="473"/>
      <c r="I547" s="473"/>
      <c r="J547" s="516">
        <v>0.15</v>
      </c>
      <c r="K547" s="515">
        <v>0.15</v>
      </c>
      <c r="L547" s="515"/>
      <c r="M547" s="515"/>
      <c r="N547" s="905" t="s">
        <v>3192</v>
      </c>
      <c r="O547" s="141"/>
    </row>
    <row r="548" spans="1:19" ht="63.75" x14ac:dyDescent="0.2">
      <c r="A548" s="843" t="s">
        <v>2983</v>
      </c>
      <c r="B548" s="491" t="s">
        <v>2207</v>
      </c>
      <c r="C548" s="490" t="s">
        <v>1465</v>
      </c>
      <c r="D548" s="473"/>
      <c r="E548" s="473" t="s">
        <v>0</v>
      </c>
      <c r="F548" s="473" t="s">
        <v>0</v>
      </c>
      <c r="G548" s="473"/>
      <c r="H548" s="473"/>
      <c r="I548" s="473"/>
      <c r="J548" s="516">
        <v>0.24</v>
      </c>
      <c r="K548" s="515">
        <v>0.24</v>
      </c>
      <c r="L548" s="515"/>
      <c r="M548" s="515"/>
      <c r="N548" s="905" t="s">
        <v>2935</v>
      </c>
      <c r="O548" s="141"/>
    </row>
    <row r="549" spans="1:19" ht="38.25" x14ac:dyDescent="0.2">
      <c r="A549" s="939">
        <v>81</v>
      </c>
      <c r="B549" s="1062" t="s">
        <v>3071</v>
      </c>
      <c r="C549" s="35" t="s">
        <v>3275</v>
      </c>
      <c r="D549" s="121">
        <v>5</v>
      </c>
      <c r="E549" s="128">
        <v>7</v>
      </c>
      <c r="F549" s="128">
        <v>9</v>
      </c>
      <c r="G549" s="128">
        <v>11</v>
      </c>
      <c r="H549" s="128">
        <v>13</v>
      </c>
      <c r="I549" s="128">
        <v>15</v>
      </c>
      <c r="J549" s="1241">
        <f>SUM(J551:J554)</f>
        <v>6.0600000000000005</v>
      </c>
      <c r="K549" s="1241">
        <f>SUM(K551:K554)</f>
        <v>2.06</v>
      </c>
      <c r="L549" s="1241">
        <f>SUM(L551:L554)</f>
        <v>4</v>
      </c>
      <c r="M549" s="1241">
        <f>SUM(M551:M554)</f>
        <v>0</v>
      </c>
      <c r="N549" s="951" t="s">
        <v>1506</v>
      </c>
      <c r="O549" s="1275"/>
    </row>
    <row r="550" spans="1:19" ht="25.5" x14ac:dyDescent="0.2">
      <c r="A550" s="1129"/>
      <c r="B550" s="1064"/>
      <c r="C550" s="35" t="s">
        <v>1344</v>
      </c>
      <c r="D550" s="281">
        <v>40</v>
      </c>
      <c r="E550" s="129">
        <v>50</v>
      </c>
      <c r="F550" s="129">
        <v>80</v>
      </c>
      <c r="G550" s="129">
        <v>150</v>
      </c>
      <c r="H550" s="129">
        <v>250</v>
      </c>
      <c r="I550" s="129">
        <v>500</v>
      </c>
      <c r="J550" s="1241"/>
      <c r="K550" s="1241"/>
      <c r="L550" s="1241"/>
      <c r="M550" s="1241"/>
      <c r="N550" s="952"/>
      <c r="O550" s="1277"/>
    </row>
    <row r="551" spans="1:19" ht="38.25" x14ac:dyDescent="0.2">
      <c r="A551" s="843" t="s">
        <v>2973</v>
      </c>
      <c r="B551" s="11" t="s">
        <v>2233</v>
      </c>
      <c r="C551" s="14" t="s">
        <v>1345</v>
      </c>
      <c r="D551" s="124"/>
      <c r="E551" s="130" t="s">
        <v>0</v>
      </c>
      <c r="F551" s="130" t="s">
        <v>0</v>
      </c>
      <c r="G551" s="130" t="s">
        <v>0</v>
      </c>
      <c r="H551" s="130" t="s">
        <v>0</v>
      </c>
      <c r="I551" s="130" t="s">
        <v>0</v>
      </c>
      <c r="J551" s="649">
        <v>1.5</v>
      </c>
      <c r="K551" s="650">
        <v>0.5</v>
      </c>
      <c r="L551" s="650">
        <v>1</v>
      </c>
      <c r="M551" s="626"/>
      <c r="N551" s="173" t="s">
        <v>1346</v>
      </c>
      <c r="O551" s="182" t="s">
        <v>1217</v>
      </c>
    </row>
    <row r="552" spans="1:19" s="252" customFormat="1" ht="51" x14ac:dyDescent="0.2">
      <c r="A552" s="843" t="s">
        <v>2974</v>
      </c>
      <c r="B552" s="11" t="s">
        <v>2358</v>
      </c>
      <c r="C552" s="14" t="s">
        <v>1347</v>
      </c>
      <c r="D552" s="175"/>
      <c r="E552" s="130" t="s">
        <v>0</v>
      </c>
      <c r="F552" s="130" t="s">
        <v>0</v>
      </c>
      <c r="G552" s="130" t="s">
        <v>0</v>
      </c>
      <c r="H552" s="130" t="s">
        <v>0</v>
      </c>
      <c r="I552" s="130" t="s">
        <v>0</v>
      </c>
      <c r="J552" s="625">
        <v>3</v>
      </c>
      <c r="K552" s="626"/>
      <c r="L552" s="626">
        <v>3</v>
      </c>
      <c r="M552" s="626"/>
      <c r="N552" s="173" t="s">
        <v>3276</v>
      </c>
      <c r="O552" s="173" t="s">
        <v>1218</v>
      </c>
      <c r="P552" s="415"/>
    </row>
    <row r="553" spans="1:19" s="252" customFormat="1" ht="76.5" x14ac:dyDescent="0.2">
      <c r="A553" s="843" t="s">
        <v>2975</v>
      </c>
      <c r="B553" s="470" t="s">
        <v>2492</v>
      </c>
      <c r="C553" s="471" t="s">
        <v>2034</v>
      </c>
      <c r="D553" s="472"/>
      <c r="E553" s="473" t="s">
        <v>0</v>
      </c>
      <c r="F553" s="473" t="s">
        <v>0</v>
      </c>
      <c r="G553" s="473" t="s">
        <v>0</v>
      </c>
      <c r="H553" s="473" t="s">
        <v>0</v>
      </c>
      <c r="I553" s="473" t="s">
        <v>0</v>
      </c>
      <c r="J553" s="571">
        <v>0.36</v>
      </c>
      <c r="K553" s="567">
        <v>0.36</v>
      </c>
      <c r="L553" s="567"/>
      <c r="M553" s="567"/>
      <c r="N553" s="474" t="s">
        <v>2035</v>
      </c>
      <c r="O553" s="215"/>
      <c r="P553" s="415"/>
    </row>
    <row r="554" spans="1:19" s="252" customFormat="1" ht="102" x14ac:dyDescent="0.2">
      <c r="A554" s="843" t="s">
        <v>2976</v>
      </c>
      <c r="B554" s="470" t="s">
        <v>2574</v>
      </c>
      <c r="C554" s="471" t="s">
        <v>2033</v>
      </c>
      <c r="D554" s="472"/>
      <c r="E554" s="473" t="s">
        <v>0</v>
      </c>
      <c r="F554" s="473" t="s">
        <v>0</v>
      </c>
      <c r="G554" s="473"/>
      <c r="H554" s="473"/>
      <c r="I554" s="473"/>
      <c r="J554" s="571">
        <v>1.2</v>
      </c>
      <c r="K554" s="567">
        <v>1.2</v>
      </c>
      <c r="L554" s="567"/>
      <c r="M554" s="567"/>
      <c r="N554" s="474" t="s">
        <v>2936</v>
      </c>
      <c r="O554" s="215"/>
      <c r="P554" s="415"/>
    </row>
    <row r="555" spans="1:19" x14ac:dyDescent="0.2">
      <c r="A555" s="1098" t="s">
        <v>1824</v>
      </c>
      <c r="B555" s="1098"/>
      <c r="C555" s="1098"/>
      <c r="D555" s="1098"/>
      <c r="E555" s="1098"/>
      <c r="F555" s="1098"/>
      <c r="G555" s="1098"/>
      <c r="H555" s="1098"/>
      <c r="I555" s="1098"/>
      <c r="J555" s="651">
        <f>J507</f>
        <v>17.730000000000004</v>
      </c>
      <c r="K555" s="651">
        <f>K507</f>
        <v>11.23</v>
      </c>
      <c r="L555" s="651">
        <f>L507</f>
        <v>6.5</v>
      </c>
      <c r="M555" s="651">
        <f>M507</f>
        <v>0</v>
      </c>
      <c r="N555" s="380"/>
      <c r="O555" s="380"/>
      <c r="P555" s="735"/>
      <c r="Q555" s="341"/>
      <c r="R555" s="341"/>
    </row>
    <row r="556" spans="1:19" x14ac:dyDescent="0.2">
      <c r="A556" s="1098" t="s">
        <v>363</v>
      </c>
      <c r="B556" s="1098"/>
      <c r="C556" s="1098"/>
      <c r="D556" s="1098"/>
      <c r="E556" s="1098"/>
      <c r="F556" s="1098"/>
      <c r="G556" s="1098"/>
      <c r="H556" s="1098"/>
      <c r="I556" s="1098"/>
      <c r="J556" s="651">
        <f>SUM(K556:M556)</f>
        <v>99.999999999999972</v>
      </c>
      <c r="K556" s="713">
        <f>K555/$J555*100</f>
        <v>63.338973491257747</v>
      </c>
      <c r="L556" s="713">
        <f>L555/$J555*100</f>
        <v>36.661026508742232</v>
      </c>
      <c r="M556" s="713">
        <f>M555/$J555*100</f>
        <v>0</v>
      </c>
      <c r="N556" s="380"/>
      <c r="O556" s="809"/>
      <c r="P556" s="735"/>
      <c r="Q556" s="341"/>
      <c r="R556" s="341"/>
    </row>
    <row r="557" spans="1:19" ht="38.25" x14ac:dyDescent="0.2">
      <c r="A557" s="1104">
        <v>82</v>
      </c>
      <c r="B557" s="1182" t="s">
        <v>3072</v>
      </c>
      <c r="C557" s="534" t="s">
        <v>3277</v>
      </c>
      <c r="D557" s="535">
        <v>8</v>
      </c>
      <c r="E557" s="536">
        <v>10</v>
      </c>
      <c r="F557" s="536">
        <v>15</v>
      </c>
      <c r="G557" s="536">
        <v>20</v>
      </c>
      <c r="H557" s="536">
        <v>25</v>
      </c>
      <c r="I557" s="536">
        <v>30</v>
      </c>
      <c r="J557" s="957">
        <f>J561+J570+J580</f>
        <v>14.200000000000001</v>
      </c>
      <c r="K557" s="957">
        <f>K561+K570+K580</f>
        <v>11.56</v>
      </c>
      <c r="L557" s="957">
        <f>L561+L570+L580</f>
        <v>2.64</v>
      </c>
      <c r="M557" s="957">
        <f>M561+M570+M580</f>
        <v>0</v>
      </c>
      <c r="N557" s="1140" t="s">
        <v>1506</v>
      </c>
      <c r="O557" s="1265"/>
    </row>
    <row r="558" spans="1:19" ht="25.5" x14ac:dyDescent="0.2">
      <c r="A558" s="1104"/>
      <c r="B558" s="1182"/>
      <c r="C558" s="58" t="s">
        <v>1348</v>
      </c>
      <c r="D558" s="183">
        <v>6</v>
      </c>
      <c r="E558" s="184">
        <v>6</v>
      </c>
      <c r="F558" s="184">
        <v>10</v>
      </c>
      <c r="G558" s="184">
        <v>14</v>
      </c>
      <c r="H558" s="184">
        <v>18</v>
      </c>
      <c r="I558" s="184">
        <v>24</v>
      </c>
      <c r="J558" s="1337"/>
      <c r="K558" s="1337"/>
      <c r="L558" s="1337"/>
      <c r="M558" s="1337"/>
      <c r="N558" s="1140"/>
      <c r="O558" s="1265"/>
    </row>
    <row r="559" spans="1:19" s="252" customFormat="1" x14ac:dyDescent="0.2">
      <c r="A559" s="1104"/>
      <c r="B559" s="1182"/>
      <c r="C559" s="58" t="s">
        <v>1349</v>
      </c>
      <c r="D559" s="183">
        <v>2</v>
      </c>
      <c r="E559" s="184">
        <f>E557-E558</f>
        <v>4</v>
      </c>
      <c r="F559" s="184">
        <f>F557-F558</f>
        <v>5</v>
      </c>
      <c r="G559" s="184">
        <f>G557-G558</f>
        <v>6</v>
      </c>
      <c r="H559" s="184">
        <f>H557-H558</f>
        <v>7</v>
      </c>
      <c r="I559" s="184">
        <f>I557-I558</f>
        <v>6</v>
      </c>
      <c r="J559" s="1337"/>
      <c r="K559" s="1337"/>
      <c r="L559" s="1337"/>
      <c r="M559" s="1337"/>
      <c r="N559" s="1140"/>
      <c r="O559" s="1265"/>
      <c r="P559" s="415"/>
    </row>
    <row r="560" spans="1:19" x14ac:dyDescent="0.2">
      <c r="A560" s="991"/>
      <c r="B560" s="1132"/>
      <c r="C560" s="58" t="s">
        <v>1350</v>
      </c>
      <c r="D560" s="183">
        <v>8</v>
      </c>
      <c r="E560" s="184">
        <v>10</v>
      </c>
      <c r="F560" s="184">
        <v>15</v>
      </c>
      <c r="G560" s="184">
        <v>20</v>
      </c>
      <c r="H560" s="184">
        <v>25</v>
      </c>
      <c r="I560" s="184">
        <v>30</v>
      </c>
      <c r="J560" s="1337"/>
      <c r="K560" s="1337"/>
      <c r="L560" s="1337"/>
      <c r="M560" s="1337"/>
      <c r="N560" s="1141"/>
      <c r="O560" s="1190"/>
      <c r="P560" s="735"/>
      <c r="Q560" s="341"/>
      <c r="R560" s="341"/>
      <c r="S560" s="341"/>
    </row>
    <row r="561" spans="1:19" ht="38.25" x14ac:dyDescent="0.2">
      <c r="A561" s="939">
        <v>83</v>
      </c>
      <c r="B561" s="1062" t="s">
        <v>3073</v>
      </c>
      <c r="C561" s="35" t="s">
        <v>3278</v>
      </c>
      <c r="D561" s="169">
        <v>50</v>
      </c>
      <c r="E561" s="170">
        <v>60</v>
      </c>
      <c r="F561" s="170">
        <v>80</v>
      </c>
      <c r="G561" s="170">
        <v>100</v>
      </c>
      <c r="H561" s="170">
        <v>120</v>
      </c>
      <c r="I561" s="169">
        <v>130</v>
      </c>
      <c r="J561" s="1241">
        <f>SUM(J564:J569)</f>
        <v>2.6000000000000005</v>
      </c>
      <c r="K561" s="1241">
        <f>SUM(K564:K569)</f>
        <v>2.6000000000000005</v>
      </c>
      <c r="L561" s="1241">
        <f>SUM(L564:L569)</f>
        <v>0</v>
      </c>
      <c r="M561" s="1241">
        <f>SUM(M564:M569)</f>
        <v>0</v>
      </c>
      <c r="N561" s="951" t="s">
        <v>1506</v>
      </c>
      <c r="O561" s="1275"/>
      <c r="P561" s="735"/>
      <c r="Q561" s="341"/>
      <c r="R561" s="341"/>
      <c r="S561" s="341"/>
    </row>
    <row r="562" spans="1:19" ht="25.5" x14ac:dyDescent="0.2">
      <c r="A562" s="940"/>
      <c r="B562" s="1063"/>
      <c r="C562" s="35" t="s">
        <v>1351</v>
      </c>
      <c r="D562" s="169">
        <v>2</v>
      </c>
      <c r="E562" s="170">
        <v>4</v>
      </c>
      <c r="F562" s="170">
        <v>6</v>
      </c>
      <c r="G562" s="170">
        <v>8</v>
      </c>
      <c r="H562" s="170">
        <v>10</v>
      </c>
      <c r="I562" s="169">
        <v>12</v>
      </c>
      <c r="J562" s="1241"/>
      <c r="K562" s="1241"/>
      <c r="L562" s="1241"/>
      <c r="M562" s="1241"/>
      <c r="N562" s="1344"/>
      <c r="O562" s="1276"/>
      <c r="P562" s="735"/>
      <c r="Q562" s="341"/>
      <c r="R562" s="341"/>
      <c r="S562" s="341"/>
    </row>
    <row r="563" spans="1:19" x14ac:dyDescent="0.2">
      <c r="A563" s="1129"/>
      <c r="B563" s="1064"/>
      <c r="C563" s="35" t="s">
        <v>1352</v>
      </c>
      <c r="D563" s="169">
        <v>5</v>
      </c>
      <c r="E563" s="170">
        <v>8</v>
      </c>
      <c r="F563" s="170">
        <v>10</v>
      </c>
      <c r="G563" s="170">
        <v>12</v>
      </c>
      <c r="H563" s="170">
        <v>14</v>
      </c>
      <c r="I563" s="169">
        <v>16</v>
      </c>
      <c r="J563" s="1241"/>
      <c r="K563" s="1241"/>
      <c r="L563" s="1241"/>
      <c r="M563" s="1241"/>
      <c r="N563" s="952"/>
      <c r="O563" s="1277"/>
      <c r="P563" s="735"/>
      <c r="Q563" s="341"/>
      <c r="R563" s="341"/>
      <c r="S563" s="341"/>
    </row>
    <row r="564" spans="1:19" ht="63.75" x14ac:dyDescent="0.2">
      <c r="A564" s="843" t="s">
        <v>2973</v>
      </c>
      <c r="B564" s="11" t="s">
        <v>2234</v>
      </c>
      <c r="C564" s="14" t="s">
        <v>1353</v>
      </c>
      <c r="D564" s="175"/>
      <c r="E564" s="176" t="s">
        <v>0</v>
      </c>
      <c r="F564" s="176"/>
      <c r="G564" s="176"/>
      <c r="H564" s="176"/>
      <c r="I564" s="176"/>
      <c r="J564" s="575">
        <v>1</v>
      </c>
      <c r="K564" s="575">
        <v>1</v>
      </c>
      <c r="L564" s="518"/>
      <c r="M564" s="518"/>
      <c r="N564" s="172" t="s">
        <v>3279</v>
      </c>
      <c r="O564" s="124"/>
      <c r="P564" s="735"/>
      <c r="Q564" s="341"/>
      <c r="R564" s="341"/>
      <c r="S564" s="341"/>
    </row>
    <row r="565" spans="1:19" ht="38.25" x14ac:dyDescent="0.2">
      <c r="A565" s="843" t="s">
        <v>2974</v>
      </c>
      <c r="B565" s="11" t="s">
        <v>2359</v>
      </c>
      <c r="C565" s="14" t="s">
        <v>1354</v>
      </c>
      <c r="D565" s="175"/>
      <c r="E565" s="176" t="s">
        <v>0</v>
      </c>
      <c r="F565" s="176" t="s">
        <v>0</v>
      </c>
      <c r="G565" s="176"/>
      <c r="H565" s="176"/>
      <c r="I565" s="176"/>
      <c r="J565" s="575">
        <v>0.2</v>
      </c>
      <c r="K565" s="518">
        <v>0.2</v>
      </c>
      <c r="L565" s="518"/>
      <c r="M565" s="518"/>
      <c r="N565" s="172" t="s">
        <v>2044</v>
      </c>
      <c r="O565" s="124"/>
      <c r="P565" s="735"/>
      <c r="Q565" s="341"/>
      <c r="R565" s="341"/>
      <c r="S565" s="341"/>
    </row>
    <row r="566" spans="1:19" ht="38.25" x14ac:dyDescent="0.2">
      <c r="A566" s="843" t="s">
        <v>2975</v>
      </c>
      <c r="B566" s="11" t="s">
        <v>2493</v>
      </c>
      <c r="C566" s="14" t="s">
        <v>72</v>
      </c>
      <c r="D566" s="175"/>
      <c r="E566" s="176" t="s">
        <v>0</v>
      </c>
      <c r="F566" s="176"/>
      <c r="G566" s="176"/>
      <c r="H566" s="176"/>
      <c r="I566" s="176"/>
      <c r="J566" s="575">
        <v>0.1</v>
      </c>
      <c r="K566" s="518">
        <v>0.1</v>
      </c>
      <c r="L566" s="518"/>
      <c r="M566" s="518"/>
      <c r="N566" s="172" t="s">
        <v>2044</v>
      </c>
      <c r="O566" s="124"/>
      <c r="P566" s="735"/>
      <c r="Q566" s="341"/>
      <c r="R566" s="341"/>
      <c r="S566" s="341"/>
    </row>
    <row r="567" spans="1:19" ht="38.25" x14ac:dyDescent="0.2">
      <c r="A567" s="843" t="s">
        <v>2976</v>
      </c>
      <c r="B567" s="11" t="s">
        <v>2575</v>
      </c>
      <c r="C567" s="14" t="s">
        <v>1554</v>
      </c>
      <c r="D567" s="175"/>
      <c r="E567" s="176" t="s">
        <v>0</v>
      </c>
      <c r="F567" s="176"/>
      <c r="G567" s="176"/>
      <c r="H567" s="176"/>
      <c r="I567" s="176"/>
      <c r="J567" s="575">
        <v>0.1</v>
      </c>
      <c r="K567" s="518">
        <v>0.1</v>
      </c>
      <c r="L567" s="518"/>
      <c r="M567" s="518"/>
      <c r="N567" s="172" t="s">
        <v>2044</v>
      </c>
      <c r="O567" s="124"/>
    </row>
    <row r="568" spans="1:19" s="543" customFormat="1" ht="51" x14ac:dyDescent="0.2">
      <c r="A568" s="843" t="s">
        <v>2977</v>
      </c>
      <c r="B568" s="11" t="s">
        <v>2682</v>
      </c>
      <c r="C568" s="14" t="s">
        <v>1355</v>
      </c>
      <c r="D568" s="124"/>
      <c r="E568" s="130" t="s">
        <v>0</v>
      </c>
      <c r="F568" s="130" t="s">
        <v>0</v>
      </c>
      <c r="G568" s="130"/>
      <c r="H568" s="130"/>
      <c r="I568" s="130"/>
      <c r="J568" s="575">
        <v>1</v>
      </c>
      <c r="K568" s="575">
        <v>1</v>
      </c>
      <c r="L568" s="518"/>
      <c r="M568" s="518"/>
      <c r="N568" s="172" t="s">
        <v>3404</v>
      </c>
      <c r="O568" s="124"/>
      <c r="P568" s="734"/>
    </row>
    <row r="569" spans="1:19" s="543" customFormat="1" ht="38.25" x14ac:dyDescent="0.2">
      <c r="A569" s="843" t="s">
        <v>2978</v>
      </c>
      <c r="B569" s="11" t="s">
        <v>2739</v>
      </c>
      <c r="C569" s="14" t="s">
        <v>1581</v>
      </c>
      <c r="D569" s="175"/>
      <c r="E569" s="176" t="s">
        <v>0</v>
      </c>
      <c r="F569" s="176"/>
      <c r="G569" s="176"/>
      <c r="H569" s="176"/>
      <c r="I569" s="176"/>
      <c r="J569" s="575">
        <v>0.2</v>
      </c>
      <c r="K569" s="518">
        <v>0.2</v>
      </c>
      <c r="L569" s="518"/>
      <c r="M569" s="518"/>
      <c r="N569" s="172" t="s">
        <v>2044</v>
      </c>
      <c r="O569" s="185"/>
      <c r="P569" s="734"/>
    </row>
    <row r="570" spans="1:19" s="252" customFormat="1" ht="38.25" x14ac:dyDescent="0.2">
      <c r="A570" s="990">
        <v>84</v>
      </c>
      <c r="B570" s="934" t="s">
        <v>3074</v>
      </c>
      <c r="C570" s="4" t="s">
        <v>3280</v>
      </c>
      <c r="D570" s="281">
        <v>20</v>
      </c>
      <c r="E570" s="170">
        <v>23</v>
      </c>
      <c r="F570" s="170">
        <v>23</v>
      </c>
      <c r="G570" s="170">
        <v>23</v>
      </c>
      <c r="H570" s="170">
        <v>23</v>
      </c>
      <c r="I570" s="170">
        <v>23</v>
      </c>
      <c r="J570" s="1241">
        <f>SUM(J572:J579)</f>
        <v>9.09</v>
      </c>
      <c r="K570" s="1241">
        <f>SUM(K572:K579)</f>
        <v>6.4499999999999993</v>
      </c>
      <c r="L570" s="1241">
        <f>SUM(L572:L579)</f>
        <v>2.64</v>
      </c>
      <c r="M570" s="1241">
        <f>SUM(M572:M579)</f>
        <v>0</v>
      </c>
      <c r="N570" s="951" t="s">
        <v>1506</v>
      </c>
      <c r="O570" s="1275"/>
      <c r="P570" s="415"/>
    </row>
    <row r="571" spans="1:19" s="252" customFormat="1" x14ac:dyDescent="0.2">
      <c r="A571" s="991"/>
      <c r="B571" s="936"/>
      <c r="C571" s="4" t="s">
        <v>3324</v>
      </c>
      <c r="D571" s="323" t="s">
        <v>662</v>
      </c>
      <c r="E571" s="170">
        <v>19</v>
      </c>
      <c r="F571" s="170">
        <v>19</v>
      </c>
      <c r="G571" s="170">
        <v>19</v>
      </c>
      <c r="H571" s="170">
        <v>19</v>
      </c>
      <c r="I571" s="170">
        <v>19</v>
      </c>
      <c r="J571" s="1241"/>
      <c r="K571" s="1241"/>
      <c r="L571" s="1241"/>
      <c r="M571" s="1241"/>
      <c r="N571" s="952"/>
      <c r="O571" s="1277"/>
      <c r="P571" s="415"/>
    </row>
    <row r="572" spans="1:19" s="252" customFormat="1" ht="25.5" x14ac:dyDescent="0.2">
      <c r="A572" s="859" t="s">
        <v>2973</v>
      </c>
      <c r="B572" s="487" t="s">
        <v>2235</v>
      </c>
      <c r="C572" s="479" t="s">
        <v>1580</v>
      </c>
      <c r="D572" s="480"/>
      <c r="E572" s="480" t="s">
        <v>0</v>
      </c>
      <c r="F572" s="480" t="s">
        <v>0</v>
      </c>
      <c r="G572" s="480" t="s">
        <v>0</v>
      </c>
      <c r="H572" s="480"/>
      <c r="I572" s="480"/>
      <c r="J572" s="652">
        <v>1.9</v>
      </c>
      <c r="K572" s="652">
        <v>1.9</v>
      </c>
      <c r="L572" s="653"/>
      <c r="M572" s="654"/>
      <c r="N572" s="474" t="s">
        <v>2937</v>
      </c>
      <c r="O572" s="477" t="s">
        <v>2040</v>
      </c>
      <c r="P572" s="415"/>
    </row>
    <row r="573" spans="1:19" s="252" customFormat="1" ht="38.25" x14ac:dyDescent="0.2">
      <c r="A573" s="859" t="s">
        <v>2974</v>
      </c>
      <c r="B573" s="487" t="s">
        <v>2360</v>
      </c>
      <c r="C573" s="479" t="s">
        <v>1356</v>
      </c>
      <c r="D573" s="481"/>
      <c r="E573" s="481" t="s">
        <v>0</v>
      </c>
      <c r="F573" s="481" t="s">
        <v>0</v>
      </c>
      <c r="G573" s="481" t="s">
        <v>0</v>
      </c>
      <c r="H573" s="481" t="s">
        <v>0</v>
      </c>
      <c r="I573" s="481" t="s">
        <v>0</v>
      </c>
      <c r="J573" s="652">
        <v>2</v>
      </c>
      <c r="K573" s="655">
        <v>2</v>
      </c>
      <c r="L573" s="654"/>
      <c r="M573" s="654"/>
      <c r="N573" s="475" t="s">
        <v>2041</v>
      </c>
      <c r="O573" s="480"/>
      <c r="P573" s="415"/>
    </row>
    <row r="574" spans="1:19" ht="51" x14ac:dyDescent="0.2">
      <c r="A574" s="859" t="s">
        <v>2975</v>
      </c>
      <c r="B574" s="488" t="s">
        <v>2494</v>
      </c>
      <c r="C574" s="482" t="s">
        <v>1357</v>
      </c>
      <c r="D574" s="481"/>
      <c r="E574" s="483" t="s">
        <v>0</v>
      </c>
      <c r="F574" s="483" t="s">
        <v>0</v>
      </c>
      <c r="G574" s="483" t="s">
        <v>0</v>
      </c>
      <c r="H574" s="483" t="s">
        <v>0</v>
      </c>
      <c r="I574" s="483" t="s">
        <v>0</v>
      </c>
      <c r="J574" s="652">
        <v>1</v>
      </c>
      <c r="K574" s="654">
        <v>0.2</v>
      </c>
      <c r="L574" s="654">
        <v>0.8</v>
      </c>
      <c r="M574" s="654"/>
      <c r="N574" s="475" t="s">
        <v>2042</v>
      </c>
      <c r="O574" s="475" t="s">
        <v>1217</v>
      </c>
      <c r="P574" s="735"/>
      <c r="Q574" s="341"/>
      <c r="R574" s="341"/>
      <c r="S574" s="341"/>
    </row>
    <row r="575" spans="1:19" ht="63.75" x14ac:dyDescent="0.2">
      <c r="A575" s="859" t="s">
        <v>2976</v>
      </c>
      <c r="B575" s="488" t="s">
        <v>2576</v>
      </c>
      <c r="C575" s="482" t="s">
        <v>2043</v>
      </c>
      <c r="D575" s="481"/>
      <c r="E575" s="483" t="s">
        <v>0</v>
      </c>
      <c r="F575" s="483"/>
      <c r="G575" s="483"/>
      <c r="H575" s="483"/>
      <c r="I575" s="483"/>
      <c r="J575" s="652">
        <v>0.1</v>
      </c>
      <c r="K575" s="654">
        <v>0.1</v>
      </c>
      <c r="L575" s="654"/>
      <c r="M575" s="654"/>
      <c r="N575" s="475" t="s">
        <v>2044</v>
      </c>
      <c r="O575" s="480"/>
      <c r="P575" s="735"/>
      <c r="Q575" s="341"/>
      <c r="R575" s="341"/>
      <c r="S575" s="341"/>
    </row>
    <row r="576" spans="1:19" ht="51" x14ac:dyDescent="0.2">
      <c r="A576" s="859" t="s">
        <v>2977</v>
      </c>
      <c r="B576" s="470" t="s">
        <v>2683</v>
      </c>
      <c r="C576" s="471" t="s">
        <v>1989</v>
      </c>
      <c r="D576" s="484"/>
      <c r="E576" s="485" t="s">
        <v>0</v>
      </c>
      <c r="F576" s="485"/>
      <c r="G576" s="485"/>
      <c r="H576" s="485"/>
      <c r="I576" s="485"/>
      <c r="J576" s="656">
        <v>0.25</v>
      </c>
      <c r="K576" s="657">
        <v>0.25</v>
      </c>
      <c r="L576" s="657"/>
      <c r="M576" s="657"/>
      <c r="N576" s="476" t="s">
        <v>2938</v>
      </c>
      <c r="O576" s="486"/>
      <c r="P576" s="735"/>
      <c r="Q576" s="341"/>
      <c r="R576" s="341"/>
      <c r="S576" s="341"/>
    </row>
    <row r="577" spans="1:19" ht="51" x14ac:dyDescent="0.2">
      <c r="A577" s="859" t="s">
        <v>2978</v>
      </c>
      <c r="B577" s="470" t="s">
        <v>2740</v>
      </c>
      <c r="C577" s="471" t="s">
        <v>1990</v>
      </c>
      <c r="D577" s="484"/>
      <c r="E577" s="485" t="s">
        <v>0</v>
      </c>
      <c r="F577" s="485" t="s">
        <v>0</v>
      </c>
      <c r="G577" s="485"/>
      <c r="H577" s="485"/>
      <c r="I577" s="485"/>
      <c r="J577" s="656">
        <v>0.22</v>
      </c>
      <c r="K577" s="657">
        <v>0.22</v>
      </c>
      <c r="L577" s="657"/>
      <c r="M577" s="657"/>
      <c r="N577" s="476" t="s">
        <v>2939</v>
      </c>
      <c r="O577" s="486"/>
      <c r="P577" s="735"/>
      <c r="Q577" s="341"/>
      <c r="R577" s="341"/>
      <c r="S577" s="341"/>
    </row>
    <row r="578" spans="1:19" ht="51" x14ac:dyDescent="0.2">
      <c r="A578" s="859" t="s">
        <v>2979</v>
      </c>
      <c r="B578" s="470" t="s">
        <v>2810</v>
      </c>
      <c r="C578" s="471" t="s">
        <v>1991</v>
      </c>
      <c r="D578" s="484"/>
      <c r="E578" s="485" t="s">
        <v>0</v>
      </c>
      <c r="F578" s="485"/>
      <c r="G578" s="485"/>
      <c r="H578" s="485"/>
      <c r="I578" s="485"/>
      <c r="J578" s="656">
        <v>0.52</v>
      </c>
      <c r="K578" s="657">
        <v>0.12</v>
      </c>
      <c r="L578" s="657">
        <v>0.4</v>
      </c>
      <c r="M578" s="657"/>
      <c r="N578" s="476" t="s">
        <v>2045</v>
      </c>
      <c r="O578" s="476" t="s">
        <v>9</v>
      </c>
      <c r="P578" s="735"/>
      <c r="Q578" s="341"/>
      <c r="R578" s="341"/>
      <c r="S578" s="341"/>
    </row>
    <row r="579" spans="1:19" ht="51" x14ac:dyDescent="0.2">
      <c r="A579" s="859" t="s">
        <v>2980</v>
      </c>
      <c r="B579" s="470" t="s">
        <v>2871</v>
      </c>
      <c r="C579" s="471" t="s">
        <v>1992</v>
      </c>
      <c r="D579" s="484"/>
      <c r="E579" s="485" t="s">
        <v>0</v>
      </c>
      <c r="F579" s="485" t="s">
        <v>0</v>
      </c>
      <c r="G579" s="485" t="s">
        <v>0</v>
      </c>
      <c r="H579" s="485"/>
      <c r="I579" s="485"/>
      <c r="J579" s="656">
        <v>3.1</v>
      </c>
      <c r="K579" s="657">
        <v>1.66</v>
      </c>
      <c r="L579" s="657">
        <v>1.44</v>
      </c>
      <c r="M579" s="657"/>
      <c r="N579" s="476" t="s">
        <v>2940</v>
      </c>
      <c r="O579" s="474" t="s">
        <v>2046</v>
      </c>
      <c r="P579" s="735"/>
      <c r="Q579" s="341"/>
      <c r="R579" s="341"/>
      <c r="S579" s="341"/>
    </row>
    <row r="580" spans="1:19" ht="25.5" x14ac:dyDescent="0.2">
      <c r="A580" s="859">
        <v>85</v>
      </c>
      <c r="B580" s="3" t="s">
        <v>3075</v>
      </c>
      <c r="C580" s="4" t="s">
        <v>3325</v>
      </c>
      <c r="D580" s="365">
        <v>10</v>
      </c>
      <c r="E580" s="129">
        <v>20</v>
      </c>
      <c r="F580" s="129">
        <v>40</v>
      </c>
      <c r="G580" s="129">
        <v>70</v>
      </c>
      <c r="H580" s="129">
        <v>90</v>
      </c>
      <c r="I580" s="129">
        <v>120</v>
      </c>
      <c r="J580" s="619">
        <f>SUM(J581:J582)</f>
        <v>2.5099999999999998</v>
      </c>
      <c r="K580" s="619">
        <f>SUM(K581:K582)</f>
        <v>2.5099999999999998</v>
      </c>
      <c r="L580" s="619">
        <f>SUM(L581:L582)</f>
        <v>0</v>
      </c>
      <c r="M580" s="619">
        <f>SUM(M581:M582)</f>
        <v>0</v>
      </c>
      <c r="N580" s="268" t="s">
        <v>1506</v>
      </c>
      <c r="O580" s="126"/>
      <c r="P580" s="735"/>
      <c r="Q580" s="341"/>
      <c r="R580" s="341"/>
      <c r="S580" s="341"/>
    </row>
    <row r="581" spans="1:19" s="252" customFormat="1" ht="51" x14ac:dyDescent="0.2">
      <c r="A581" s="859" t="s">
        <v>2973</v>
      </c>
      <c r="B581" s="11" t="s">
        <v>2236</v>
      </c>
      <c r="C581" s="14" t="s">
        <v>1358</v>
      </c>
      <c r="D581" s="181"/>
      <c r="E581" s="176" t="s">
        <v>0</v>
      </c>
      <c r="F581" s="176" t="s">
        <v>0</v>
      </c>
      <c r="G581" s="176"/>
      <c r="H581" s="176"/>
      <c r="I581" s="176"/>
      <c r="J581" s="575">
        <v>0.51</v>
      </c>
      <c r="K581" s="518">
        <v>0.51</v>
      </c>
      <c r="L581" s="622"/>
      <c r="M581" s="622"/>
      <c r="N581" s="172" t="s">
        <v>2044</v>
      </c>
      <c r="O581" s="172" t="s">
        <v>1217</v>
      </c>
      <c r="P581" s="415"/>
    </row>
    <row r="582" spans="1:19" ht="63.75" x14ac:dyDescent="0.2">
      <c r="A582" s="860" t="s">
        <v>2974</v>
      </c>
      <c r="B582" s="828" t="s">
        <v>2361</v>
      </c>
      <c r="C582" s="829" t="s">
        <v>1359</v>
      </c>
      <c r="D582" s="830"/>
      <c r="E582" s="831" t="s">
        <v>0</v>
      </c>
      <c r="F582" s="831" t="s">
        <v>0</v>
      </c>
      <c r="G582" s="831" t="s">
        <v>0</v>
      </c>
      <c r="H582" s="831" t="s">
        <v>0</v>
      </c>
      <c r="I582" s="831" t="s">
        <v>0</v>
      </c>
      <c r="J582" s="832">
        <v>2</v>
      </c>
      <c r="K582" s="722">
        <v>2</v>
      </c>
      <c r="L582" s="833"/>
      <c r="M582" s="833"/>
      <c r="N582" s="834" t="s">
        <v>2044</v>
      </c>
      <c r="O582" s="237"/>
      <c r="P582" s="735"/>
      <c r="Q582" s="341"/>
    </row>
    <row r="583" spans="1:19" s="837" customFormat="1" x14ac:dyDescent="0.2">
      <c r="A583" s="1098" t="s">
        <v>3241</v>
      </c>
      <c r="B583" s="1098"/>
      <c r="C583" s="1098"/>
      <c r="D583" s="1098"/>
      <c r="E583" s="1098"/>
      <c r="F583" s="1098"/>
      <c r="G583" s="1098"/>
      <c r="H583" s="1098"/>
      <c r="I583" s="1098"/>
      <c r="J583" s="651">
        <f>J557</f>
        <v>14.200000000000001</v>
      </c>
      <c r="K583" s="651">
        <f>K557</f>
        <v>11.56</v>
      </c>
      <c r="L583" s="651">
        <f>L557</f>
        <v>2.64</v>
      </c>
      <c r="M583" s="651">
        <f>M557</f>
        <v>0</v>
      </c>
      <c r="N583" s="380"/>
      <c r="O583" s="380"/>
      <c r="P583" s="836"/>
    </row>
    <row r="584" spans="1:19" s="412" customFormat="1" x14ac:dyDescent="0.2">
      <c r="A584" s="1098" t="s">
        <v>3242</v>
      </c>
      <c r="B584" s="1098"/>
      <c r="C584" s="1098"/>
      <c r="D584" s="1098"/>
      <c r="E584" s="1098"/>
      <c r="F584" s="1098"/>
      <c r="G584" s="1098"/>
      <c r="H584" s="1098"/>
      <c r="I584" s="1098"/>
      <c r="J584" s="651">
        <f>SUM(K584:M584)</f>
        <v>100</v>
      </c>
      <c r="K584" s="658">
        <f>K583/$J583*100</f>
        <v>81.408450704225359</v>
      </c>
      <c r="L584" s="658">
        <f>L583/$J583*100</f>
        <v>18.591549295774648</v>
      </c>
      <c r="M584" s="658">
        <f>M583/$J583*100</f>
        <v>0</v>
      </c>
      <c r="N584" s="380"/>
      <c r="O584" s="809"/>
      <c r="P584" s="838"/>
      <c r="Q584" s="839"/>
    </row>
    <row r="585" spans="1:19" s="837" customFormat="1" x14ac:dyDescent="0.2">
      <c r="A585" s="1099" t="s">
        <v>3241</v>
      </c>
      <c r="B585" s="1099"/>
      <c r="C585" s="1099"/>
      <c r="D585" s="1099"/>
      <c r="E585" s="1099"/>
      <c r="F585" s="1099"/>
      <c r="G585" s="1099"/>
      <c r="H585" s="1099"/>
      <c r="I585" s="1099"/>
      <c r="J585" s="572">
        <f>J555+J583</f>
        <v>31.930000000000007</v>
      </c>
      <c r="K585" s="572">
        <f>K555+K583</f>
        <v>22.79</v>
      </c>
      <c r="L585" s="572">
        <f>L555+L583</f>
        <v>9.14</v>
      </c>
      <c r="M585" s="572">
        <f>M555+M583</f>
        <v>0</v>
      </c>
      <c r="N585" s="278"/>
      <c r="O585" s="278"/>
      <c r="P585" s="836"/>
    </row>
    <row r="586" spans="1:19" s="412" customFormat="1" x14ac:dyDescent="0.2">
      <c r="A586" s="1099" t="s">
        <v>3242</v>
      </c>
      <c r="B586" s="1099"/>
      <c r="C586" s="1099"/>
      <c r="D586" s="1099"/>
      <c r="E586" s="1099"/>
      <c r="F586" s="1099"/>
      <c r="G586" s="1099"/>
      <c r="H586" s="1099"/>
      <c r="I586" s="1099"/>
      <c r="J586" s="572">
        <f>SUM(K586:M586)</f>
        <v>99.999999999999972</v>
      </c>
      <c r="K586" s="645">
        <f>K585/$J585*100</f>
        <v>71.374882555590332</v>
      </c>
      <c r="L586" s="645">
        <f>L585/$J585*100</f>
        <v>28.625117444409643</v>
      </c>
      <c r="M586" s="645">
        <f>M585/$J585*100</f>
        <v>0</v>
      </c>
      <c r="N586" s="278"/>
      <c r="O586" s="438"/>
      <c r="P586" s="838"/>
      <c r="Q586" s="839"/>
    </row>
    <row r="587" spans="1:19" s="878" customFormat="1" ht="15.75" x14ac:dyDescent="0.25">
      <c r="A587" s="1008" t="s">
        <v>3398</v>
      </c>
      <c r="B587" s="1047"/>
      <c r="C587" s="1047"/>
      <c r="D587" s="1047"/>
      <c r="E587" s="1047"/>
      <c r="F587" s="1047"/>
      <c r="G587" s="1047"/>
      <c r="H587" s="1047"/>
      <c r="I587" s="1047"/>
      <c r="J587" s="1047"/>
      <c r="K587" s="1047"/>
      <c r="L587" s="1047"/>
      <c r="M587" s="1047"/>
      <c r="N587" s="1047"/>
      <c r="O587" s="1048"/>
    </row>
    <row r="588" spans="1:19" s="252" customFormat="1" ht="38.25" x14ac:dyDescent="0.2">
      <c r="A588" s="868">
        <v>86</v>
      </c>
      <c r="B588" s="827" t="s">
        <v>3076</v>
      </c>
      <c r="C588" s="40" t="s">
        <v>1859</v>
      </c>
      <c r="D588" s="807" t="s">
        <v>1828</v>
      </c>
      <c r="E588" s="799"/>
      <c r="F588" s="799" t="s">
        <v>1829</v>
      </c>
      <c r="G588" s="799"/>
      <c r="H588" s="799" t="s">
        <v>1830</v>
      </c>
      <c r="I588" s="799"/>
      <c r="J588" s="835">
        <f>J589+J615</f>
        <v>238.3</v>
      </c>
      <c r="K588" s="835">
        <f>K589+K615</f>
        <v>52.6</v>
      </c>
      <c r="L588" s="835">
        <f>L589+L615</f>
        <v>147.80000000000001</v>
      </c>
      <c r="M588" s="835">
        <f>M589+M615</f>
        <v>37.9</v>
      </c>
      <c r="N588" s="810" t="s">
        <v>1860</v>
      </c>
      <c r="O588" s="806"/>
      <c r="P588" s="415"/>
    </row>
    <row r="589" spans="1:19" ht="38.25" x14ac:dyDescent="0.2">
      <c r="A589" s="852">
        <v>87</v>
      </c>
      <c r="B589" s="370" t="s">
        <v>2958</v>
      </c>
      <c r="C589" s="370" t="s">
        <v>2047</v>
      </c>
      <c r="D589" s="370" t="s">
        <v>2048</v>
      </c>
      <c r="E589" s="370"/>
      <c r="F589" s="370" t="s">
        <v>2049</v>
      </c>
      <c r="G589" s="370"/>
      <c r="H589" s="370" t="s">
        <v>2050</v>
      </c>
      <c r="I589" s="322"/>
      <c r="J589" s="760">
        <f>J590+J604+J610</f>
        <v>63.300000000000004</v>
      </c>
      <c r="K589" s="760">
        <f>K590+K604+K610</f>
        <v>17.600000000000001</v>
      </c>
      <c r="L589" s="760">
        <f>L590+L604+L610</f>
        <v>37.200000000000003</v>
      </c>
      <c r="M589" s="760">
        <f>M590+M604+M610</f>
        <v>8.5</v>
      </c>
      <c r="N589" s="394" t="s">
        <v>1860</v>
      </c>
      <c r="O589" s="353" t="s">
        <v>1873</v>
      </c>
      <c r="P589" s="735"/>
      <c r="Q589" s="341"/>
    </row>
    <row r="590" spans="1:19" ht="51" x14ac:dyDescent="0.2">
      <c r="A590" s="1007">
        <v>88</v>
      </c>
      <c r="B590" s="1332" t="s">
        <v>3077</v>
      </c>
      <c r="C590" s="371" t="s">
        <v>1897</v>
      </c>
      <c r="D590" s="159" t="s">
        <v>662</v>
      </c>
      <c r="E590" s="159"/>
      <c r="F590" s="159"/>
      <c r="G590" s="159"/>
      <c r="H590" s="159"/>
      <c r="I590" s="159"/>
      <c r="J590" s="1320">
        <f>SUM(J593:J603)</f>
        <v>52</v>
      </c>
      <c r="K590" s="1320">
        <f>SUM(K593:K603)</f>
        <v>12.299999999999999</v>
      </c>
      <c r="L590" s="1320">
        <f>SUM(L593:L603)</f>
        <v>31.7</v>
      </c>
      <c r="M590" s="1320">
        <f>SUM(M593:M603)</f>
        <v>8</v>
      </c>
      <c r="N590" s="976" t="s">
        <v>1861</v>
      </c>
      <c r="O590" s="976"/>
      <c r="P590" s="735"/>
      <c r="Q590" s="341"/>
    </row>
    <row r="591" spans="1:19" ht="25.5" x14ac:dyDescent="0.2">
      <c r="A591" s="1283"/>
      <c r="B591" s="1333"/>
      <c r="C591" s="371" t="s">
        <v>1858</v>
      </c>
      <c r="D591" s="159" t="s">
        <v>662</v>
      </c>
      <c r="E591" s="354">
        <v>3</v>
      </c>
      <c r="F591" s="354">
        <v>5</v>
      </c>
      <c r="G591" s="354">
        <v>8</v>
      </c>
      <c r="H591" s="354">
        <v>12</v>
      </c>
      <c r="I591" s="354">
        <v>15</v>
      </c>
      <c r="J591" s="1324"/>
      <c r="K591" s="1324"/>
      <c r="L591" s="1324"/>
      <c r="M591" s="1324"/>
      <c r="N591" s="984"/>
      <c r="O591" s="984"/>
      <c r="P591" s="735"/>
      <c r="Q591" s="341"/>
    </row>
    <row r="592" spans="1:19" x14ac:dyDescent="0.2">
      <c r="A592" s="1284"/>
      <c r="B592" s="1334"/>
      <c r="C592" s="382" t="s">
        <v>1857</v>
      </c>
      <c r="D592" s="159" t="s">
        <v>662</v>
      </c>
      <c r="E592" s="354">
        <v>4</v>
      </c>
      <c r="F592" s="354">
        <v>7</v>
      </c>
      <c r="G592" s="354">
        <v>10</v>
      </c>
      <c r="H592" s="354">
        <v>14</v>
      </c>
      <c r="I592" s="354">
        <v>17</v>
      </c>
      <c r="J592" s="1321"/>
      <c r="K592" s="1321"/>
      <c r="L592" s="1321"/>
      <c r="M592" s="1321"/>
      <c r="N592" s="977"/>
      <c r="O592" s="977"/>
      <c r="P592" s="735"/>
      <c r="Q592" s="341"/>
    </row>
    <row r="593" spans="1:16" ht="38.25" x14ac:dyDescent="0.2">
      <c r="A593" s="853" t="s">
        <v>2973</v>
      </c>
      <c r="B593" s="344" t="s">
        <v>2237</v>
      </c>
      <c r="C593" s="59" t="s">
        <v>1856</v>
      </c>
      <c r="D593" s="186"/>
      <c r="E593" s="187" t="s">
        <v>0</v>
      </c>
      <c r="F593" s="187" t="s">
        <v>0</v>
      </c>
      <c r="G593" s="187" t="s">
        <v>0</v>
      </c>
      <c r="H593" s="187"/>
      <c r="I593" s="187"/>
      <c r="J593" s="761">
        <v>5</v>
      </c>
      <c r="K593" s="761">
        <v>1</v>
      </c>
      <c r="L593" s="761">
        <v>4</v>
      </c>
      <c r="M593" s="194"/>
      <c r="N593" s="186" t="s">
        <v>519</v>
      </c>
      <c r="O593" s="186" t="s">
        <v>1377</v>
      </c>
    </row>
    <row r="594" spans="1:16" s="543" customFormat="1" ht="38.25" x14ac:dyDescent="0.2">
      <c r="A594" s="853" t="s">
        <v>2974</v>
      </c>
      <c r="B594" s="344" t="s">
        <v>1834</v>
      </c>
      <c r="C594" s="60" t="s">
        <v>1855</v>
      </c>
      <c r="D594" s="187"/>
      <c r="E594" s="187" t="s">
        <v>0</v>
      </c>
      <c r="F594" s="187"/>
      <c r="G594" s="187"/>
      <c r="H594" s="187"/>
      <c r="I594" s="187"/>
      <c r="J594" s="194">
        <v>0.5</v>
      </c>
      <c r="K594" s="194">
        <v>0.5</v>
      </c>
      <c r="L594" s="194"/>
      <c r="M594" s="194"/>
      <c r="N594" s="186" t="s">
        <v>1862</v>
      </c>
      <c r="O594" s="186"/>
      <c r="P594" s="734"/>
    </row>
    <row r="595" spans="1:16" s="543" customFormat="1" ht="63.75" x14ac:dyDescent="0.2">
      <c r="A595" s="853" t="s">
        <v>2975</v>
      </c>
      <c r="B595" s="345" t="s">
        <v>2495</v>
      </c>
      <c r="C595" s="59" t="s">
        <v>1854</v>
      </c>
      <c r="D595" s="187"/>
      <c r="E595" s="187" t="s">
        <v>0</v>
      </c>
      <c r="F595" s="187"/>
      <c r="G595" s="187"/>
      <c r="H595" s="187"/>
      <c r="I595" s="187"/>
      <c r="J595" s="194">
        <v>0.5</v>
      </c>
      <c r="K595" s="194">
        <v>0.5</v>
      </c>
      <c r="L595" s="194"/>
      <c r="M595" s="194"/>
      <c r="N595" s="186" t="s">
        <v>1863</v>
      </c>
      <c r="O595" s="186"/>
      <c r="P595" s="734"/>
    </row>
    <row r="596" spans="1:16" s="252" customFormat="1" ht="25.5" x14ac:dyDescent="0.2">
      <c r="A596" s="853" t="s">
        <v>2976</v>
      </c>
      <c r="B596" s="346" t="s">
        <v>2577</v>
      </c>
      <c r="C596" s="59" t="s">
        <v>1853</v>
      </c>
      <c r="D596" s="363"/>
      <c r="E596" s="186" t="s">
        <v>0</v>
      </c>
      <c r="F596" s="186" t="s">
        <v>0</v>
      </c>
      <c r="G596" s="186" t="s">
        <v>0</v>
      </c>
      <c r="H596" s="186"/>
      <c r="I596" s="186"/>
      <c r="J596" s="194">
        <v>2.2000000000000002</v>
      </c>
      <c r="K596" s="194">
        <v>0.5</v>
      </c>
      <c r="L596" s="194">
        <v>1.7</v>
      </c>
      <c r="M596" s="194"/>
      <c r="N596" s="186" t="s">
        <v>358</v>
      </c>
      <c r="O596" s="186" t="s">
        <v>1377</v>
      </c>
      <c r="P596" s="415"/>
    </row>
    <row r="597" spans="1:16" s="252" customFormat="1" ht="63.75" x14ac:dyDescent="0.2">
      <c r="A597" s="853" t="s">
        <v>2977</v>
      </c>
      <c r="B597" s="344" t="s">
        <v>2684</v>
      </c>
      <c r="C597" s="344" t="s">
        <v>1852</v>
      </c>
      <c r="D597" s="187"/>
      <c r="E597" s="186" t="s">
        <v>0</v>
      </c>
      <c r="F597" s="186"/>
      <c r="G597" s="186"/>
      <c r="H597" s="186"/>
      <c r="I597" s="186"/>
      <c r="J597" s="194">
        <v>0.2</v>
      </c>
      <c r="K597" s="194">
        <v>0.2</v>
      </c>
      <c r="L597" s="194"/>
      <c r="M597" s="194"/>
      <c r="N597" s="186" t="s">
        <v>1862</v>
      </c>
      <c r="O597" s="186"/>
      <c r="P597" s="415"/>
    </row>
    <row r="598" spans="1:16" s="252" customFormat="1" ht="51" x14ac:dyDescent="0.2">
      <c r="A598" s="853" t="s">
        <v>2978</v>
      </c>
      <c r="B598" s="344" t="s">
        <v>2741</v>
      </c>
      <c r="C598" s="60" t="s">
        <v>1851</v>
      </c>
      <c r="D598" s="186"/>
      <c r="E598" s="186" t="s">
        <v>0</v>
      </c>
      <c r="F598" s="186" t="s">
        <v>0</v>
      </c>
      <c r="G598" s="186" t="s">
        <v>0</v>
      </c>
      <c r="H598" s="186" t="s">
        <v>0</v>
      </c>
      <c r="I598" s="186" t="s">
        <v>0</v>
      </c>
      <c r="J598" s="194">
        <v>1.2</v>
      </c>
      <c r="K598" s="194">
        <v>0.4</v>
      </c>
      <c r="L598" s="194">
        <v>0.8</v>
      </c>
      <c r="M598" s="194"/>
      <c r="N598" s="186" t="s">
        <v>1862</v>
      </c>
      <c r="O598" s="186" t="s">
        <v>1377</v>
      </c>
      <c r="P598" s="415"/>
    </row>
    <row r="599" spans="1:16" s="252" customFormat="1" ht="51" customHeight="1" x14ac:dyDescent="0.2">
      <c r="A599" s="853" t="s">
        <v>2979</v>
      </c>
      <c r="B599" s="344" t="s">
        <v>2811</v>
      </c>
      <c r="C599" s="59" t="s">
        <v>1850</v>
      </c>
      <c r="D599" s="186"/>
      <c r="E599" s="186" t="s">
        <v>0</v>
      </c>
      <c r="F599" s="186"/>
      <c r="G599" s="186"/>
      <c r="H599" s="186"/>
      <c r="I599" s="186"/>
      <c r="J599" s="194">
        <v>1.2</v>
      </c>
      <c r="K599" s="194">
        <v>0.4</v>
      </c>
      <c r="L599" s="194">
        <v>0.8</v>
      </c>
      <c r="M599" s="194"/>
      <c r="N599" s="186" t="s">
        <v>1862</v>
      </c>
      <c r="O599" s="186" t="s">
        <v>542</v>
      </c>
      <c r="P599" s="415"/>
    </row>
    <row r="600" spans="1:16" s="252" customFormat="1" ht="25.5" x14ac:dyDescent="0.2">
      <c r="A600" s="853" t="s">
        <v>2980</v>
      </c>
      <c r="B600" s="346" t="s">
        <v>2872</v>
      </c>
      <c r="C600" s="59" t="s">
        <v>1849</v>
      </c>
      <c r="D600" s="186"/>
      <c r="E600" s="186" t="s">
        <v>0</v>
      </c>
      <c r="F600" s="186" t="s">
        <v>0</v>
      </c>
      <c r="G600" s="186" t="s">
        <v>0</v>
      </c>
      <c r="H600" s="186" t="s">
        <v>0</v>
      </c>
      <c r="I600" s="186" t="s">
        <v>0</v>
      </c>
      <c r="J600" s="761">
        <v>40</v>
      </c>
      <c r="K600" s="761">
        <v>8</v>
      </c>
      <c r="L600" s="761">
        <v>24</v>
      </c>
      <c r="M600" s="761">
        <v>8</v>
      </c>
      <c r="N600" s="186" t="s">
        <v>1862</v>
      </c>
      <c r="O600" s="186" t="s">
        <v>1873</v>
      </c>
      <c r="P600" s="415"/>
    </row>
    <row r="601" spans="1:16" s="252" customFormat="1" ht="51" x14ac:dyDescent="0.2">
      <c r="A601" s="853" t="s">
        <v>2981</v>
      </c>
      <c r="B601" s="344" t="s">
        <v>2885</v>
      </c>
      <c r="C601" s="344" t="s">
        <v>1848</v>
      </c>
      <c r="D601" s="187"/>
      <c r="E601" s="186" t="s">
        <v>0</v>
      </c>
      <c r="F601" s="186"/>
      <c r="G601" s="186"/>
      <c r="H601" s="186"/>
      <c r="I601" s="186"/>
      <c r="J601" s="194">
        <v>0.2</v>
      </c>
      <c r="K601" s="194">
        <v>0.2</v>
      </c>
      <c r="L601" s="194"/>
      <c r="M601" s="194"/>
      <c r="N601" s="186" t="s">
        <v>1470</v>
      </c>
      <c r="O601" s="186"/>
      <c r="P601" s="415"/>
    </row>
    <row r="602" spans="1:16" s="252" customFormat="1" ht="38.25" x14ac:dyDescent="0.2">
      <c r="A602" s="853" t="s">
        <v>2982</v>
      </c>
      <c r="B602" s="61" t="s">
        <v>2899</v>
      </c>
      <c r="C602" s="62" t="s">
        <v>1847</v>
      </c>
      <c r="D602" s="347"/>
      <c r="E602" s="186" t="s">
        <v>0</v>
      </c>
      <c r="F602" s="186"/>
      <c r="G602" s="186"/>
      <c r="H602" s="186"/>
      <c r="I602" s="186"/>
      <c r="J602" s="194">
        <v>0.5</v>
      </c>
      <c r="K602" s="194">
        <v>0.5</v>
      </c>
      <c r="L602" s="194"/>
      <c r="M602" s="194"/>
      <c r="N602" s="186" t="s">
        <v>358</v>
      </c>
      <c r="O602" s="186"/>
      <c r="P602" s="415"/>
    </row>
    <row r="603" spans="1:16" s="252" customFormat="1" ht="25.5" x14ac:dyDescent="0.2">
      <c r="A603" s="853" t="s">
        <v>2983</v>
      </c>
      <c r="B603" s="61" t="s">
        <v>2208</v>
      </c>
      <c r="C603" s="62" t="s">
        <v>1994</v>
      </c>
      <c r="D603" s="347"/>
      <c r="E603" s="186" t="s">
        <v>0</v>
      </c>
      <c r="F603" s="186" t="s">
        <v>0</v>
      </c>
      <c r="G603" s="186"/>
      <c r="H603" s="186"/>
      <c r="I603" s="186"/>
      <c r="J603" s="762">
        <v>0.5</v>
      </c>
      <c r="K603" s="762">
        <v>0.1</v>
      </c>
      <c r="L603" s="762">
        <v>0.4</v>
      </c>
      <c r="M603" s="762"/>
      <c r="N603" s="186"/>
      <c r="O603" s="186"/>
      <c r="P603" s="415"/>
    </row>
    <row r="604" spans="1:16" s="252" customFormat="1" ht="38.25" x14ac:dyDescent="0.2">
      <c r="A604" s="1287">
        <v>89</v>
      </c>
      <c r="B604" s="1290" t="s">
        <v>3078</v>
      </c>
      <c r="C604" s="377" t="s">
        <v>1881</v>
      </c>
      <c r="D604" s="159" t="s">
        <v>662</v>
      </c>
      <c r="E604" s="354">
        <v>3</v>
      </c>
      <c r="F604" s="354">
        <v>5</v>
      </c>
      <c r="G604" s="354">
        <v>8</v>
      </c>
      <c r="H604" s="354">
        <v>12</v>
      </c>
      <c r="I604" s="354">
        <v>15</v>
      </c>
      <c r="J604" s="1320">
        <f>SUM(J606:J609)</f>
        <v>9.1999999999999993</v>
      </c>
      <c r="K604" s="1320">
        <f>SUM(K606:K609)</f>
        <v>3.2</v>
      </c>
      <c r="L604" s="1320">
        <f>SUM(L606:L609)</f>
        <v>5.5</v>
      </c>
      <c r="M604" s="1320">
        <f>SUM(M606:M609)</f>
        <v>0.5</v>
      </c>
      <c r="N604" s="378" t="s">
        <v>1004</v>
      </c>
      <c r="O604" s="378"/>
      <c r="P604" s="415"/>
    </row>
    <row r="605" spans="1:16" s="252" customFormat="1" ht="51" x14ac:dyDescent="0.2">
      <c r="A605" s="1183"/>
      <c r="B605" s="1291"/>
      <c r="C605" s="356" t="s">
        <v>1864</v>
      </c>
      <c r="D605" s="159" t="s">
        <v>662</v>
      </c>
      <c r="E605" s="354">
        <v>5</v>
      </c>
      <c r="F605" s="354">
        <v>10</v>
      </c>
      <c r="G605" s="354">
        <v>20</v>
      </c>
      <c r="H605" s="354">
        <v>30</v>
      </c>
      <c r="I605" s="354">
        <v>45</v>
      </c>
      <c r="J605" s="1321"/>
      <c r="K605" s="1321"/>
      <c r="L605" s="1321"/>
      <c r="M605" s="1321"/>
      <c r="N605" s="359" t="s">
        <v>1865</v>
      </c>
      <c r="O605" s="376"/>
      <c r="P605" s="415"/>
    </row>
    <row r="606" spans="1:16" s="252" customFormat="1" ht="38.25" x14ac:dyDescent="0.2">
      <c r="A606" s="853" t="s">
        <v>2973</v>
      </c>
      <c r="B606" s="344" t="s">
        <v>2238</v>
      </c>
      <c r="C606" s="344" t="s">
        <v>1846</v>
      </c>
      <c r="D606" s="188"/>
      <c r="E606" s="187" t="s">
        <v>0</v>
      </c>
      <c r="F606" s="187" t="s">
        <v>0</v>
      </c>
      <c r="G606" s="187"/>
      <c r="H606" s="187"/>
      <c r="I606" s="187"/>
      <c r="J606" s="761">
        <v>2.5</v>
      </c>
      <c r="K606" s="761">
        <v>1</v>
      </c>
      <c r="L606" s="761">
        <v>1.5</v>
      </c>
      <c r="M606" s="761"/>
      <c r="N606" s="187" t="s">
        <v>1210</v>
      </c>
      <c r="O606" s="186" t="s">
        <v>1377</v>
      </c>
      <c r="P606" s="415"/>
    </row>
    <row r="607" spans="1:16" s="252" customFormat="1" ht="38.25" x14ac:dyDescent="0.2">
      <c r="A607" s="853" t="s">
        <v>2974</v>
      </c>
      <c r="B607" s="344" t="s">
        <v>2362</v>
      </c>
      <c r="C607" s="344" t="s">
        <v>1845</v>
      </c>
      <c r="D607" s="188"/>
      <c r="E607" s="187" t="s">
        <v>0</v>
      </c>
      <c r="F607" s="187" t="s">
        <v>0</v>
      </c>
      <c r="G607" s="187"/>
      <c r="H607" s="187"/>
      <c r="I607" s="187"/>
      <c r="J607" s="761">
        <v>1.5</v>
      </c>
      <c r="K607" s="761">
        <v>0.5</v>
      </c>
      <c r="L607" s="761">
        <v>1</v>
      </c>
      <c r="M607" s="761"/>
      <c r="N607" s="187" t="s">
        <v>1866</v>
      </c>
      <c r="O607" s="186" t="s">
        <v>542</v>
      </c>
      <c r="P607" s="415"/>
    </row>
    <row r="608" spans="1:16" s="252" customFormat="1" ht="63.75" x14ac:dyDescent="0.2">
      <c r="A608" s="853" t="s">
        <v>2975</v>
      </c>
      <c r="B608" s="344" t="s">
        <v>2496</v>
      </c>
      <c r="C608" s="344" t="s">
        <v>1993</v>
      </c>
      <c r="D608" s="188"/>
      <c r="E608" s="187" t="s">
        <v>0</v>
      </c>
      <c r="F608" s="187" t="s">
        <v>0</v>
      </c>
      <c r="G608" s="187" t="s">
        <v>0</v>
      </c>
      <c r="H608" s="187" t="s">
        <v>0</v>
      </c>
      <c r="I608" s="187" t="s">
        <v>0</v>
      </c>
      <c r="J608" s="761">
        <v>5</v>
      </c>
      <c r="K608" s="761">
        <v>1.5</v>
      </c>
      <c r="L608" s="761">
        <v>3</v>
      </c>
      <c r="M608" s="761">
        <v>0.5</v>
      </c>
      <c r="N608" s="187" t="s">
        <v>1866</v>
      </c>
      <c r="O608" s="186"/>
      <c r="P608" s="415"/>
    </row>
    <row r="609" spans="1:16" s="252" customFormat="1" ht="38.25" x14ac:dyDescent="0.2">
      <c r="A609" s="853" t="s">
        <v>2976</v>
      </c>
      <c r="B609" s="344" t="s">
        <v>2578</v>
      </c>
      <c r="C609" s="344" t="s">
        <v>1844</v>
      </c>
      <c r="D609" s="188"/>
      <c r="E609" s="186" t="s">
        <v>0</v>
      </c>
      <c r="F609" s="186"/>
      <c r="G609" s="186"/>
      <c r="H609" s="186"/>
      <c r="I609" s="186"/>
      <c r="J609" s="761">
        <v>0.2</v>
      </c>
      <c r="K609" s="761">
        <v>0.2</v>
      </c>
      <c r="L609" s="761"/>
      <c r="M609" s="761"/>
      <c r="N609" s="187" t="s">
        <v>1866</v>
      </c>
      <c r="O609" s="186"/>
      <c r="P609" s="415"/>
    </row>
    <row r="610" spans="1:16" s="252" customFormat="1" ht="89.25" x14ac:dyDescent="0.2">
      <c r="A610" s="1285">
        <v>90</v>
      </c>
      <c r="B610" s="1220" t="s">
        <v>3079</v>
      </c>
      <c r="C610" s="355" t="s">
        <v>1880</v>
      </c>
      <c r="D610" s="159" t="s">
        <v>662</v>
      </c>
      <c r="E610" s="319"/>
      <c r="F610" s="319"/>
      <c r="G610" s="319"/>
      <c r="H610" s="319"/>
      <c r="I610" s="319"/>
      <c r="J610" s="1320">
        <f>SUM(J612:J614)</f>
        <v>2.0999999999999996</v>
      </c>
      <c r="K610" s="1320">
        <f>SUM(K612:K614)</f>
        <v>2.0999999999999996</v>
      </c>
      <c r="L610" s="1320">
        <f>SUM(L612:L614)</f>
        <v>0</v>
      </c>
      <c r="M610" s="1320">
        <f>SUM(M612:M614)</f>
        <v>0</v>
      </c>
      <c r="N610" s="376" t="s">
        <v>1867</v>
      </c>
      <c r="O610" s="319"/>
      <c r="P610" s="415"/>
    </row>
    <row r="611" spans="1:16" s="252" customFormat="1" ht="38.25" x14ac:dyDescent="0.2">
      <c r="A611" s="1287"/>
      <c r="B611" s="1290"/>
      <c r="C611" s="355" t="s">
        <v>1843</v>
      </c>
      <c r="D611" s="159" t="s">
        <v>662</v>
      </c>
      <c r="E611" s="361">
        <v>10</v>
      </c>
      <c r="F611" s="362">
        <v>20</v>
      </c>
      <c r="G611" s="362">
        <v>40</v>
      </c>
      <c r="H611" s="362">
        <v>60</v>
      </c>
      <c r="I611" s="362">
        <v>80</v>
      </c>
      <c r="J611" s="1321"/>
      <c r="K611" s="1321"/>
      <c r="L611" s="1321"/>
      <c r="M611" s="1321"/>
      <c r="N611" s="376" t="s">
        <v>358</v>
      </c>
      <c r="O611" s="319"/>
      <c r="P611" s="415"/>
    </row>
    <row r="612" spans="1:16" s="252" customFormat="1" ht="38.25" x14ac:dyDescent="0.2">
      <c r="A612" s="853" t="s">
        <v>2973</v>
      </c>
      <c r="B612" s="344" t="s">
        <v>2239</v>
      </c>
      <c r="C612" s="348" t="s">
        <v>1842</v>
      </c>
      <c r="D612" s="188"/>
      <c r="E612" s="186" t="s">
        <v>0</v>
      </c>
      <c r="F612" s="186" t="s">
        <v>0</v>
      </c>
      <c r="G612" s="186" t="s">
        <v>0</v>
      </c>
      <c r="H612" s="186" t="s">
        <v>0</v>
      </c>
      <c r="I612" s="186" t="s">
        <v>0</v>
      </c>
      <c r="J612" s="194">
        <v>0.7</v>
      </c>
      <c r="K612" s="194">
        <v>0.7</v>
      </c>
      <c r="L612" s="194"/>
      <c r="M612" s="194"/>
      <c r="N612" s="186" t="s">
        <v>1868</v>
      </c>
      <c r="O612" s="186"/>
      <c r="P612" s="415"/>
    </row>
    <row r="613" spans="1:16" s="252" customFormat="1" ht="63.75" x14ac:dyDescent="0.2">
      <c r="A613" s="853" t="s">
        <v>2974</v>
      </c>
      <c r="B613" s="344" t="s">
        <v>2363</v>
      </c>
      <c r="C613" s="349" t="s">
        <v>1841</v>
      </c>
      <c r="D613" s="188"/>
      <c r="E613" s="186" t="s">
        <v>0</v>
      </c>
      <c r="F613" s="186" t="s">
        <v>0</v>
      </c>
      <c r="G613" s="186" t="s">
        <v>0</v>
      </c>
      <c r="H613" s="186" t="s">
        <v>0</v>
      </c>
      <c r="I613" s="186" t="s">
        <v>0</v>
      </c>
      <c r="J613" s="194">
        <v>0.7</v>
      </c>
      <c r="K613" s="194">
        <v>0.7</v>
      </c>
      <c r="L613" s="194"/>
      <c r="M613" s="761"/>
      <c r="N613" s="186" t="s">
        <v>1868</v>
      </c>
      <c r="O613" s="186"/>
      <c r="P613" s="415"/>
    </row>
    <row r="614" spans="1:16" s="252" customFormat="1" ht="38.25" x14ac:dyDescent="0.2">
      <c r="A614" s="853" t="s">
        <v>2975</v>
      </c>
      <c r="B614" s="346" t="s">
        <v>2497</v>
      </c>
      <c r="C614" s="350" t="s">
        <v>1840</v>
      </c>
      <c r="D614" s="188"/>
      <c r="E614" s="186" t="s">
        <v>0</v>
      </c>
      <c r="F614" s="186" t="s">
        <v>0</v>
      </c>
      <c r="G614" s="186" t="s">
        <v>0</v>
      </c>
      <c r="H614" s="186" t="s">
        <v>0</v>
      </c>
      <c r="I614" s="186" t="s">
        <v>0</v>
      </c>
      <c r="J614" s="194">
        <v>0.7</v>
      </c>
      <c r="K614" s="194">
        <v>0.7</v>
      </c>
      <c r="L614" s="194"/>
      <c r="M614" s="194"/>
      <c r="N614" s="186" t="s">
        <v>1868</v>
      </c>
      <c r="O614" s="186"/>
      <c r="P614" s="415"/>
    </row>
    <row r="615" spans="1:16" s="252" customFormat="1" ht="25.5" x14ac:dyDescent="0.2">
      <c r="A615" s="1294">
        <v>91</v>
      </c>
      <c r="B615" s="1297" t="s">
        <v>3080</v>
      </c>
      <c r="C615" s="374" t="s">
        <v>1879</v>
      </c>
      <c r="D615" s="208" t="s">
        <v>1831</v>
      </c>
      <c r="E615" s="372"/>
      <c r="F615" s="208" t="s">
        <v>1832</v>
      </c>
      <c r="G615" s="373"/>
      <c r="H615" s="208" t="s">
        <v>1833</v>
      </c>
      <c r="I615" s="372"/>
      <c r="J615" s="1322">
        <f>J617</f>
        <v>175</v>
      </c>
      <c r="K615" s="1322">
        <f>K617</f>
        <v>35</v>
      </c>
      <c r="L615" s="1322">
        <f>L617</f>
        <v>110.60000000000001</v>
      </c>
      <c r="M615" s="1322">
        <f>M617</f>
        <v>29.4</v>
      </c>
      <c r="N615" s="372"/>
      <c r="O615" s="372"/>
      <c r="P615" s="415"/>
    </row>
    <row r="616" spans="1:16" s="252" customFormat="1" ht="25.5" x14ac:dyDescent="0.2">
      <c r="A616" s="1295"/>
      <c r="B616" s="1298"/>
      <c r="C616" s="374" t="s">
        <v>1874</v>
      </c>
      <c r="D616" s="208" t="s">
        <v>662</v>
      </c>
      <c r="E616" s="375">
        <v>20</v>
      </c>
      <c r="F616" s="375">
        <v>30</v>
      </c>
      <c r="G616" s="375">
        <v>40</v>
      </c>
      <c r="H616" s="375">
        <v>50</v>
      </c>
      <c r="I616" s="375">
        <v>60</v>
      </c>
      <c r="J616" s="1323"/>
      <c r="K616" s="1323"/>
      <c r="L616" s="1323"/>
      <c r="M616" s="1323"/>
      <c r="N616" s="372"/>
      <c r="O616" s="372"/>
      <c r="P616" s="415"/>
    </row>
    <row r="617" spans="1:16" s="252" customFormat="1" ht="38.25" x14ac:dyDescent="0.2">
      <c r="A617" s="1296">
        <v>92</v>
      </c>
      <c r="B617" s="1328" t="s">
        <v>3081</v>
      </c>
      <c r="C617" s="47" t="s">
        <v>1896</v>
      </c>
      <c r="D617" s="392" t="s">
        <v>662</v>
      </c>
      <c r="E617" s="319"/>
      <c r="F617" s="319"/>
      <c r="G617" s="319"/>
      <c r="H617" s="319"/>
      <c r="I617" s="319"/>
      <c r="J617" s="1320">
        <f>SUM(J620:J623)</f>
        <v>175</v>
      </c>
      <c r="K617" s="1320">
        <f>SUM(K620:K623)</f>
        <v>35</v>
      </c>
      <c r="L617" s="1320">
        <f>SUM(L620:L623)</f>
        <v>110.60000000000001</v>
      </c>
      <c r="M617" s="1320">
        <f>SUM(M620:M623)</f>
        <v>29.4</v>
      </c>
      <c r="N617" s="1204" t="s">
        <v>1869</v>
      </c>
      <c r="O617" s="319"/>
      <c r="P617" s="415"/>
    </row>
    <row r="618" spans="1:16" s="252" customFormat="1" ht="38.25" x14ac:dyDescent="0.2">
      <c r="A618" s="1296"/>
      <c r="B618" s="1328"/>
      <c r="C618" s="371" t="s">
        <v>1839</v>
      </c>
      <c r="D618" s="319" t="s">
        <v>1995</v>
      </c>
      <c r="E618" s="361">
        <v>80</v>
      </c>
      <c r="F618" s="361">
        <v>85</v>
      </c>
      <c r="G618" s="361">
        <v>90</v>
      </c>
      <c r="H618" s="361">
        <v>100</v>
      </c>
      <c r="I618" s="361">
        <v>100</v>
      </c>
      <c r="J618" s="1324"/>
      <c r="K618" s="1324"/>
      <c r="L618" s="1324"/>
      <c r="M618" s="1324"/>
      <c r="N618" s="1205"/>
      <c r="O618" s="319"/>
      <c r="P618" s="415"/>
    </row>
    <row r="619" spans="1:16" s="252" customFormat="1" ht="51" x14ac:dyDescent="0.2">
      <c r="A619" s="1296"/>
      <c r="B619" s="1328"/>
      <c r="C619" s="393" t="s">
        <v>1870</v>
      </c>
      <c r="D619" s="319" t="s">
        <v>662</v>
      </c>
      <c r="E619" s="361">
        <v>50</v>
      </c>
      <c r="F619" s="361">
        <v>60</v>
      </c>
      <c r="G619" s="361">
        <v>70</v>
      </c>
      <c r="H619" s="361">
        <v>80</v>
      </c>
      <c r="I619" s="361">
        <v>90</v>
      </c>
      <c r="J619" s="1321"/>
      <c r="K619" s="1321"/>
      <c r="L619" s="1321"/>
      <c r="M619" s="1321"/>
      <c r="N619" s="376" t="s">
        <v>519</v>
      </c>
      <c r="O619" s="319"/>
      <c r="P619" s="415"/>
    </row>
    <row r="620" spans="1:16" s="252" customFormat="1" ht="38.25" x14ac:dyDescent="0.2">
      <c r="A620" s="853" t="s">
        <v>2973</v>
      </c>
      <c r="B620" s="344" t="s">
        <v>2240</v>
      </c>
      <c r="C620" s="344" t="s">
        <v>1838</v>
      </c>
      <c r="D620" s="187"/>
      <c r="E620" s="186" t="s">
        <v>0</v>
      </c>
      <c r="F620" s="186" t="s">
        <v>0</v>
      </c>
      <c r="G620" s="186" t="s">
        <v>0</v>
      </c>
      <c r="H620" s="186" t="s">
        <v>0</v>
      </c>
      <c r="I620" s="186" t="s">
        <v>0</v>
      </c>
      <c r="J620" s="761">
        <v>140</v>
      </c>
      <c r="K620" s="761">
        <v>28</v>
      </c>
      <c r="L620" s="761">
        <v>84</v>
      </c>
      <c r="M620" s="761">
        <v>28</v>
      </c>
      <c r="N620" s="187" t="s">
        <v>519</v>
      </c>
      <c r="O620" s="186" t="s">
        <v>1872</v>
      </c>
      <c r="P620" s="415"/>
    </row>
    <row r="621" spans="1:16" s="252" customFormat="1" ht="38.25" x14ac:dyDescent="0.2">
      <c r="A621" s="854" t="s">
        <v>2974</v>
      </c>
      <c r="B621" s="351" t="s">
        <v>1835</v>
      </c>
      <c r="C621" s="344" t="s">
        <v>1837</v>
      </c>
      <c r="D621" s="187"/>
      <c r="E621" s="186"/>
      <c r="F621" s="186" t="s">
        <v>0</v>
      </c>
      <c r="G621" s="186" t="s">
        <v>0</v>
      </c>
      <c r="H621" s="186" t="s">
        <v>0</v>
      </c>
      <c r="I621" s="186" t="s">
        <v>0</v>
      </c>
      <c r="J621" s="761">
        <v>15</v>
      </c>
      <c r="K621" s="761">
        <v>3</v>
      </c>
      <c r="L621" s="761">
        <v>12</v>
      </c>
      <c r="M621" s="761"/>
      <c r="N621" s="187" t="s">
        <v>1862</v>
      </c>
      <c r="O621" s="186" t="s">
        <v>1377</v>
      </c>
      <c r="P621" s="415"/>
    </row>
    <row r="622" spans="1:16" s="252" customFormat="1" ht="25.5" x14ac:dyDescent="0.2">
      <c r="A622" s="854" t="s">
        <v>2975</v>
      </c>
      <c r="B622" s="351" t="s">
        <v>2498</v>
      </c>
      <c r="C622" s="344" t="s">
        <v>1836</v>
      </c>
      <c r="D622" s="187"/>
      <c r="E622" s="186"/>
      <c r="F622" s="186" t="s">
        <v>0</v>
      </c>
      <c r="G622" s="186" t="s">
        <v>0</v>
      </c>
      <c r="H622" s="186" t="s">
        <v>0</v>
      </c>
      <c r="I622" s="186" t="s">
        <v>0</v>
      </c>
      <c r="J622" s="761">
        <v>13</v>
      </c>
      <c r="K622" s="761">
        <v>2.6</v>
      </c>
      <c r="L622" s="761">
        <v>10.4</v>
      </c>
      <c r="M622" s="761"/>
      <c r="N622" s="187" t="s">
        <v>1871</v>
      </c>
      <c r="O622" s="186" t="s">
        <v>1377</v>
      </c>
      <c r="P622" s="415"/>
    </row>
    <row r="623" spans="1:16" s="252" customFormat="1" ht="38.25" x14ac:dyDescent="0.2">
      <c r="A623" s="854" t="s">
        <v>2976</v>
      </c>
      <c r="B623" s="61" t="s">
        <v>2579</v>
      </c>
      <c r="C623" s="62" t="s">
        <v>1996</v>
      </c>
      <c r="D623" s="187"/>
      <c r="E623" s="186" t="s">
        <v>0</v>
      </c>
      <c r="F623" s="186" t="s">
        <v>0</v>
      </c>
      <c r="G623" s="186" t="s">
        <v>0</v>
      </c>
      <c r="H623" s="186" t="s">
        <v>0</v>
      </c>
      <c r="I623" s="186" t="s">
        <v>0</v>
      </c>
      <c r="J623" s="761">
        <v>7</v>
      </c>
      <c r="K623" s="761">
        <v>1.4</v>
      </c>
      <c r="L623" s="761">
        <v>4.2</v>
      </c>
      <c r="M623" s="761">
        <v>1.4</v>
      </c>
      <c r="N623" s="186" t="s">
        <v>519</v>
      </c>
      <c r="O623" s="186" t="s">
        <v>1377</v>
      </c>
      <c r="P623" s="415"/>
    </row>
    <row r="624" spans="1:16" s="252" customFormat="1" x14ac:dyDescent="0.2">
      <c r="A624" s="1099" t="s">
        <v>1824</v>
      </c>
      <c r="B624" s="1099"/>
      <c r="C624" s="1099"/>
      <c r="D624" s="1099"/>
      <c r="E624" s="1099"/>
      <c r="F624" s="1099"/>
      <c r="G624" s="1099"/>
      <c r="H624" s="1099"/>
      <c r="I624" s="1099"/>
      <c r="J624" s="644">
        <f>J588</f>
        <v>238.3</v>
      </c>
      <c r="K624" s="644">
        <f>K588</f>
        <v>52.6</v>
      </c>
      <c r="L624" s="644">
        <f>L588</f>
        <v>147.80000000000001</v>
      </c>
      <c r="M624" s="644">
        <f>M588</f>
        <v>37.9</v>
      </c>
      <c r="N624" s="277"/>
      <c r="O624" s="277"/>
      <c r="P624" s="415"/>
    </row>
    <row r="625" spans="1:16" s="252" customFormat="1" x14ac:dyDescent="0.2">
      <c r="A625" s="1099" t="s">
        <v>363</v>
      </c>
      <c r="B625" s="1099"/>
      <c r="C625" s="1099"/>
      <c r="D625" s="1099"/>
      <c r="E625" s="1099"/>
      <c r="F625" s="1099"/>
      <c r="G625" s="1099"/>
      <c r="H625" s="1099"/>
      <c r="I625" s="1099"/>
      <c r="J625" s="572">
        <f>SUM(K625:M625)</f>
        <v>100</v>
      </c>
      <c r="K625" s="645">
        <f>K624/$J624*100</f>
        <v>22.073017205203524</v>
      </c>
      <c r="L625" s="645">
        <f>L624/$J624*100</f>
        <v>62.022660511959714</v>
      </c>
      <c r="M625" s="645">
        <f>M624/$J624*100</f>
        <v>15.904322282836759</v>
      </c>
      <c r="N625" s="277"/>
      <c r="O625" s="438"/>
      <c r="P625" s="415"/>
    </row>
    <row r="626" spans="1:16" s="252" customFormat="1" x14ac:dyDescent="0.2">
      <c r="A626" s="1219"/>
      <c r="B626" s="1219"/>
      <c r="C626" s="1219"/>
      <c r="D626" s="1219"/>
      <c r="E626" s="1219"/>
      <c r="F626" s="1219"/>
      <c r="G626" s="1219"/>
      <c r="H626" s="1219"/>
      <c r="I626" s="1219"/>
      <c r="J626" s="1219"/>
      <c r="K626" s="1219"/>
      <c r="L626" s="1219"/>
      <c r="M626" s="1219"/>
      <c r="N626" s="1219"/>
      <c r="O626" s="1219"/>
      <c r="P626" s="415"/>
    </row>
    <row r="627" spans="1:16" s="252" customFormat="1" ht="15.75" x14ac:dyDescent="0.2">
      <c r="A627" s="1046" t="s">
        <v>2959</v>
      </c>
      <c r="B627" s="1046"/>
      <c r="C627" s="1046"/>
      <c r="D627" s="1046"/>
      <c r="E627" s="1046"/>
      <c r="F627" s="1046"/>
      <c r="G627" s="1046"/>
      <c r="H627" s="1046"/>
      <c r="I627" s="1046"/>
      <c r="J627" s="1046"/>
      <c r="K627" s="1046"/>
      <c r="L627" s="1046"/>
      <c r="M627" s="1046"/>
      <c r="N627" s="1046"/>
      <c r="O627" s="1046"/>
      <c r="P627" s="415"/>
    </row>
    <row r="628" spans="1:16" s="252" customFormat="1" ht="76.5" x14ac:dyDescent="0.2">
      <c r="A628" s="859">
        <v>93</v>
      </c>
      <c r="B628" s="803" t="s">
        <v>3082</v>
      </c>
      <c r="C628" s="26" t="s">
        <v>1785</v>
      </c>
      <c r="D628" s="119">
        <v>25.8</v>
      </c>
      <c r="E628" s="119">
        <v>25.5</v>
      </c>
      <c r="F628" s="119">
        <v>25.2</v>
      </c>
      <c r="G628" s="119">
        <v>24.9</v>
      </c>
      <c r="H628" s="119">
        <v>24.6</v>
      </c>
      <c r="I628" s="119">
        <v>24.3</v>
      </c>
      <c r="J628" s="659">
        <f>J629</f>
        <v>2.17</v>
      </c>
      <c r="K628" s="659">
        <f>K629</f>
        <v>1.2200000000000002</v>
      </c>
      <c r="L628" s="659">
        <f>L629</f>
        <v>0.95000000000000007</v>
      </c>
      <c r="M628" s="659">
        <f>M629</f>
        <v>0</v>
      </c>
      <c r="N628" s="228" t="s">
        <v>1452</v>
      </c>
      <c r="O628" s="119" t="s">
        <v>14</v>
      </c>
      <c r="P628" s="415"/>
    </row>
    <row r="629" spans="1:16" s="252" customFormat="1" ht="102" x14ac:dyDescent="0.2">
      <c r="A629" s="872">
        <v>94</v>
      </c>
      <c r="B629" s="92" t="s">
        <v>3083</v>
      </c>
      <c r="C629" s="9" t="s">
        <v>1786</v>
      </c>
      <c r="D629" s="199">
        <v>88</v>
      </c>
      <c r="E629" s="199">
        <v>90</v>
      </c>
      <c r="F629" s="199">
        <v>93</v>
      </c>
      <c r="G629" s="199">
        <v>95</v>
      </c>
      <c r="H629" s="199">
        <v>98</v>
      </c>
      <c r="I629" s="199">
        <v>100</v>
      </c>
      <c r="J629" s="590">
        <f>J630+J633+J636</f>
        <v>2.17</v>
      </c>
      <c r="K629" s="590">
        <f>K630+K633+K636</f>
        <v>1.2200000000000002</v>
      </c>
      <c r="L629" s="590">
        <f>L630+L633+L636</f>
        <v>0.95000000000000007</v>
      </c>
      <c r="M629" s="590">
        <f>M630+M633+M636</f>
        <v>0</v>
      </c>
      <c r="N629" s="199" t="s">
        <v>3413</v>
      </c>
      <c r="O629" s="199" t="s">
        <v>15</v>
      </c>
      <c r="P629" s="415"/>
    </row>
    <row r="630" spans="1:16" s="252" customFormat="1" ht="102" x14ac:dyDescent="0.2">
      <c r="A630" s="859">
        <v>95</v>
      </c>
      <c r="B630" s="3" t="s">
        <v>3084</v>
      </c>
      <c r="C630" s="4" t="s">
        <v>1787</v>
      </c>
      <c r="D630" s="121">
        <v>50</v>
      </c>
      <c r="E630" s="121">
        <v>60</v>
      </c>
      <c r="F630" s="121">
        <v>70</v>
      </c>
      <c r="G630" s="121">
        <v>80</v>
      </c>
      <c r="H630" s="121">
        <v>90</v>
      </c>
      <c r="I630" s="121">
        <v>100</v>
      </c>
      <c r="J630" s="591">
        <f>SUM(J631:J632)</f>
        <v>0.30000000000000004</v>
      </c>
      <c r="K630" s="591">
        <f>SUM(K631:K632)</f>
        <v>0.1</v>
      </c>
      <c r="L630" s="591">
        <f>SUM(L631:L632)</f>
        <v>0.2</v>
      </c>
      <c r="M630" s="591">
        <f>SUM(M631:M632)</f>
        <v>0</v>
      </c>
      <c r="N630" s="126" t="s">
        <v>3413</v>
      </c>
      <c r="O630" s="126"/>
      <c r="P630" s="415"/>
    </row>
    <row r="631" spans="1:16" s="252" customFormat="1" ht="25.5" x14ac:dyDescent="0.2">
      <c r="A631" s="872" t="s">
        <v>2973</v>
      </c>
      <c r="B631" s="5" t="s">
        <v>2241</v>
      </c>
      <c r="C631" s="6" t="s">
        <v>35</v>
      </c>
      <c r="D631" s="123"/>
      <c r="E631" s="123" t="s">
        <v>0</v>
      </c>
      <c r="F631" s="123" t="s">
        <v>0</v>
      </c>
      <c r="G631" s="123" t="s">
        <v>0</v>
      </c>
      <c r="H631" s="123" t="s">
        <v>0</v>
      </c>
      <c r="I631" s="123" t="s">
        <v>0</v>
      </c>
      <c r="J631" s="660">
        <v>0.1</v>
      </c>
      <c r="K631" s="661">
        <v>2.5000000000000001E-2</v>
      </c>
      <c r="L631" s="661">
        <v>0.05</v>
      </c>
      <c r="M631" s="662"/>
      <c r="N631" s="123" t="s">
        <v>1895</v>
      </c>
      <c r="O631" s="123" t="s">
        <v>16</v>
      </c>
      <c r="P631" s="415"/>
    </row>
    <row r="632" spans="1:16" s="252" customFormat="1" ht="25.5" x14ac:dyDescent="0.2">
      <c r="A632" s="859" t="s">
        <v>2974</v>
      </c>
      <c r="B632" s="5" t="s">
        <v>2364</v>
      </c>
      <c r="C632" s="6" t="s">
        <v>36</v>
      </c>
      <c r="D632" s="123"/>
      <c r="E632" s="123" t="s">
        <v>0</v>
      </c>
      <c r="F632" s="123" t="s">
        <v>0</v>
      </c>
      <c r="G632" s="123"/>
      <c r="H632" s="123"/>
      <c r="I632" s="123"/>
      <c r="J632" s="660">
        <v>0.2</v>
      </c>
      <c r="K632" s="661">
        <v>7.4999999999999997E-2</v>
      </c>
      <c r="L632" s="661">
        <v>0.15</v>
      </c>
      <c r="M632" s="662"/>
      <c r="N632" s="123"/>
      <c r="O632" s="123"/>
      <c r="P632" s="415"/>
    </row>
    <row r="633" spans="1:16" s="252" customFormat="1" ht="51" x14ac:dyDescent="0.2">
      <c r="A633" s="859">
        <v>96</v>
      </c>
      <c r="B633" s="3" t="s">
        <v>3085</v>
      </c>
      <c r="C633" s="4" t="s">
        <v>1784</v>
      </c>
      <c r="D633" s="126">
        <v>0</v>
      </c>
      <c r="E633" s="126">
        <v>20</v>
      </c>
      <c r="F633" s="121">
        <v>40</v>
      </c>
      <c r="G633" s="121">
        <v>60</v>
      </c>
      <c r="H633" s="121">
        <v>80</v>
      </c>
      <c r="I633" s="121">
        <v>100</v>
      </c>
      <c r="J633" s="595">
        <f>SUM(J634:J635)</f>
        <v>0.5</v>
      </c>
      <c r="K633" s="595">
        <f>SUM(K634:K635)</f>
        <v>0.15000000000000002</v>
      </c>
      <c r="L633" s="595">
        <f>SUM(L634:L635)</f>
        <v>0.35</v>
      </c>
      <c r="M633" s="595">
        <f>SUM(M634:M635)</f>
        <v>0</v>
      </c>
      <c r="N633" s="126" t="s">
        <v>1592</v>
      </c>
      <c r="O633" s="126" t="s">
        <v>16</v>
      </c>
      <c r="P633" s="415"/>
    </row>
    <row r="634" spans="1:16" s="252" customFormat="1" ht="76.5" x14ac:dyDescent="0.2">
      <c r="A634" s="872" t="s">
        <v>2973</v>
      </c>
      <c r="B634" s="20" t="s">
        <v>2242</v>
      </c>
      <c r="C634" s="6" t="s">
        <v>37</v>
      </c>
      <c r="D634" s="140"/>
      <c r="E634" s="140" t="s">
        <v>0</v>
      </c>
      <c r="F634" s="139" t="s">
        <v>0</v>
      </c>
      <c r="G634" s="139" t="s">
        <v>0</v>
      </c>
      <c r="H634" s="139"/>
      <c r="I634" s="139"/>
      <c r="J634" s="660">
        <v>0.2</v>
      </c>
      <c r="K634" s="661">
        <v>0.05</v>
      </c>
      <c r="L634" s="661">
        <v>0.15</v>
      </c>
      <c r="M634" s="592"/>
      <c r="N634" s="210" t="s">
        <v>1593</v>
      </c>
      <c r="O634" s="140" t="s">
        <v>16</v>
      </c>
      <c r="P634" s="415"/>
    </row>
    <row r="635" spans="1:16" s="252" customFormat="1" ht="38.25" x14ac:dyDescent="0.2">
      <c r="A635" s="859" t="s">
        <v>2974</v>
      </c>
      <c r="B635" s="20" t="s">
        <v>2581</v>
      </c>
      <c r="C635" s="6" t="s">
        <v>38</v>
      </c>
      <c r="D635" s="140"/>
      <c r="E635" s="140" t="s">
        <v>0</v>
      </c>
      <c r="F635" s="139" t="s">
        <v>0</v>
      </c>
      <c r="G635" s="139"/>
      <c r="H635" s="139"/>
      <c r="I635" s="139"/>
      <c r="J635" s="660">
        <v>0.3</v>
      </c>
      <c r="K635" s="661">
        <v>0.1</v>
      </c>
      <c r="L635" s="661">
        <v>0.2</v>
      </c>
      <c r="M635" s="592"/>
      <c r="N635" s="210" t="s">
        <v>1010</v>
      </c>
      <c r="O635" s="140" t="s">
        <v>16</v>
      </c>
      <c r="P635" s="415"/>
    </row>
    <row r="636" spans="1:16" ht="89.25" x14ac:dyDescent="0.2">
      <c r="A636" s="872">
        <v>97</v>
      </c>
      <c r="B636" s="3" t="s">
        <v>3086</v>
      </c>
      <c r="C636" s="4" t="s">
        <v>1783</v>
      </c>
      <c r="D636" s="121">
        <v>0</v>
      </c>
      <c r="E636" s="121">
        <v>1</v>
      </c>
      <c r="F636" s="121">
        <v>3</v>
      </c>
      <c r="G636" s="121">
        <v>8</v>
      </c>
      <c r="H636" s="121">
        <v>10</v>
      </c>
      <c r="I636" s="121">
        <v>11</v>
      </c>
      <c r="J636" s="595">
        <f>SUM(J637:J643)</f>
        <v>1.37</v>
      </c>
      <c r="K636" s="595">
        <f>SUM(K637:K643)</f>
        <v>0.97000000000000008</v>
      </c>
      <c r="L636" s="595">
        <f>SUM(L637:L643)</f>
        <v>0.4</v>
      </c>
      <c r="M636" s="595">
        <f>SUM(M637:M643)</f>
        <v>0</v>
      </c>
      <c r="N636" s="126" t="s">
        <v>3412</v>
      </c>
      <c r="O636" s="121" t="s">
        <v>16</v>
      </c>
    </row>
    <row r="637" spans="1:16" ht="25.5" x14ac:dyDescent="0.2">
      <c r="A637" s="859" t="s">
        <v>2973</v>
      </c>
      <c r="B637" s="20" t="s">
        <v>2580</v>
      </c>
      <c r="C637" s="21" t="s">
        <v>39</v>
      </c>
      <c r="D637" s="140"/>
      <c r="E637" s="140" t="s">
        <v>0</v>
      </c>
      <c r="F637" s="139" t="s">
        <v>0</v>
      </c>
      <c r="G637" s="139"/>
      <c r="H637" s="139"/>
      <c r="I637" s="139"/>
      <c r="J637" s="663">
        <v>0.45</v>
      </c>
      <c r="K637" s="664">
        <v>0.05</v>
      </c>
      <c r="L637" s="664">
        <v>0.4</v>
      </c>
      <c r="M637" s="665"/>
      <c r="N637" s="211" t="s">
        <v>1594</v>
      </c>
      <c r="O637" s="211" t="s">
        <v>16</v>
      </c>
    </row>
    <row r="638" spans="1:16" ht="25.5" x14ac:dyDescent="0.2">
      <c r="A638" s="859" t="s">
        <v>2974</v>
      </c>
      <c r="B638" s="57" t="s">
        <v>2365</v>
      </c>
      <c r="C638" s="21" t="s">
        <v>35</v>
      </c>
      <c r="D638" s="140"/>
      <c r="E638" s="140" t="s">
        <v>0</v>
      </c>
      <c r="F638" s="139" t="s">
        <v>0</v>
      </c>
      <c r="G638" s="139" t="s">
        <v>0</v>
      </c>
      <c r="H638" s="139" t="s">
        <v>0</v>
      </c>
      <c r="I638" s="139" t="s">
        <v>0</v>
      </c>
      <c r="J638" s="663">
        <v>0.02</v>
      </c>
      <c r="K638" s="664">
        <v>0.02</v>
      </c>
      <c r="L638" s="666"/>
      <c r="M638" s="665"/>
      <c r="N638" s="211" t="s">
        <v>1595</v>
      </c>
      <c r="O638" s="211" t="s">
        <v>16</v>
      </c>
    </row>
    <row r="639" spans="1:16" ht="89.25" x14ac:dyDescent="0.2">
      <c r="A639" s="872" t="s">
        <v>2975</v>
      </c>
      <c r="B639" s="57" t="s">
        <v>2499</v>
      </c>
      <c r="C639" s="21" t="s">
        <v>40</v>
      </c>
      <c r="D639" s="140"/>
      <c r="E639" s="140" t="s">
        <v>0</v>
      </c>
      <c r="F639" s="139" t="s">
        <v>0</v>
      </c>
      <c r="G639" s="139" t="s">
        <v>0</v>
      </c>
      <c r="H639" s="139"/>
      <c r="I639" s="139"/>
      <c r="J639" s="663">
        <v>0.01</v>
      </c>
      <c r="K639" s="664">
        <v>0.01</v>
      </c>
      <c r="L639" s="666"/>
      <c r="M639" s="665"/>
      <c r="N639" s="211" t="s">
        <v>1595</v>
      </c>
      <c r="O639" s="211" t="s">
        <v>16</v>
      </c>
    </row>
    <row r="640" spans="1:16" s="252" customFormat="1" ht="102" x14ac:dyDescent="0.2">
      <c r="A640" s="859" t="s">
        <v>2976</v>
      </c>
      <c r="B640" s="5" t="s">
        <v>2582</v>
      </c>
      <c r="C640" s="6" t="s">
        <v>41</v>
      </c>
      <c r="D640" s="140"/>
      <c r="E640" s="140" t="s">
        <v>0</v>
      </c>
      <c r="F640" s="139" t="s">
        <v>0</v>
      </c>
      <c r="G640" s="139" t="s">
        <v>0</v>
      </c>
      <c r="H640" s="139" t="s">
        <v>0</v>
      </c>
      <c r="I640" s="139" t="s">
        <v>0</v>
      </c>
      <c r="J640" s="663">
        <v>0.66</v>
      </c>
      <c r="K640" s="664">
        <v>0.66</v>
      </c>
      <c r="L640" s="666"/>
      <c r="M640" s="665"/>
      <c r="N640" s="211" t="s">
        <v>1595</v>
      </c>
      <c r="O640" s="211" t="s">
        <v>16</v>
      </c>
      <c r="P640" s="415"/>
    </row>
    <row r="641" spans="1:15" ht="102" x14ac:dyDescent="0.2">
      <c r="A641" s="872" t="s">
        <v>2977</v>
      </c>
      <c r="B641" s="5" t="s">
        <v>2685</v>
      </c>
      <c r="C641" s="6" t="s">
        <v>42</v>
      </c>
      <c r="D641" s="212"/>
      <c r="E641" s="140" t="s">
        <v>0</v>
      </c>
      <c r="F641" s="139" t="s">
        <v>0</v>
      </c>
      <c r="G641" s="139" t="s">
        <v>0</v>
      </c>
      <c r="H641" s="139" t="s">
        <v>0</v>
      </c>
      <c r="I641" s="139" t="s">
        <v>0</v>
      </c>
      <c r="J641" s="663">
        <v>0.05</v>
      </c>
      <c r="K641" s="664">
        <v>0.05</v>
      </c>
      <c r="L641" s="666"/>
      <c r="M641" s="665"/>
      <c r="N641" s="140" t="s">
        <v>1595</v>
      </c>
      <c r="O641" s="140" t="s">
        <v>16</v>
      </c>
    </row>
    <row r="642" spans="1:15" ht="51" x14ac:dyDescent="0.2">
      <c r="A642" s="859" t="s">
        <v>2978</v>
      </c>
      <c r="B642" s="5" t="s">
        <v>2742</v>
      </c>
      <c r="C642" s="6" t="s">
        <v>43</v>
      </c>
      <c r="D642" s="139"/>
      <c r="E642" s="139" t="s">
        <v>0</v>
      </c>
      <c r="F642" s="139" t="s">
        <v>0</v>
      </c>
      <c r="G642" s="139"/>
      <c r="H642" s="139"/>
      <c r="I642" s="139"/>
      <c r="J642" s="663">
        <v>0.03</v>
      </c>
      <c r="K642" s="664">
        <v>0.03</v>
      </c>
      <c r="L642" s="666"/>
      <c r="M642" s="665"/>
      <c r="N642" s="140" t="s">
        <v>1596</v>
      </c>
      <c r="O642" s="140"/>
    </row>
    <row r="643" spans="1:15" ht="178.5" x14ac:dyDescent="0.2">
      <c r="A643" s="859" t="s">
        <v>2979</v>
      </c>
      <c r="B643" s="5" t="s">
        <v>2812</v>
      </c>
      <c r="C643" s="6" t="s">
        <v>44</v>
      </c>
      <c r="D643" s="139"/>
      <c r="E643" s="139" t="s">
        <v>0</v>
      </c>
      <c r="F643" s="139" t="s">
        <v>0</v>
      </c>
      <c r="G643" s="139" t="s">
        <v>0</v>
      </c>
      <c r="H643" s="139" t="s">
        <v>0</v>
      </c>
      <c r="I643" s="139" t="s">
        <v>0</v>
      </c>
      <c r="J643" s="667">
        <v>0.15</v>
      </c>
      <c r="K643" s="668">
        <v>0.15</v>
      </c>
      <c r="L643" s="669"/>
      <c r="M643" s="670"/>
      <c r="N643" s="140" t="s">
        <v>1597</v>
      </c>
      <c r="O643" s="139"/>
    </row>
    <row r="644" spans="1:15" x14ac:dyDescent="0.2">
      <c r="A644" s="1164" t="s">
        <v>2073</v>
      </c>
      <c r="B644" s="1165"/>
      <c r="C644" s="1165"/>
      <c r="D644" s="1165"/>
      <c r="E644" s="1165"/>
      <c r="F644" s="1165"/>
      <c r="G644" s="1165"/>
      <c r="H644" s="1165"/>
      <c r="I644" s="1166"/>
      <c r="J644" s="671">
        <f>J628</f>
        <v>2.17</v>
      </c>
      <c r="K644" s="671">
        <f>K628</f>
        <v>1.2200000000000002</v>
      </c>
      <c r="L644" s="671">
        <f>L628</f>
        <v>0.95000000000000007</v>
      </c>
      <c r="M644" s="671">
        <f>M628</f>
        <v>0</v>
      </c>
      <c r="N644" s="731">
        <f>J644-SUM(K644:M644)</f>
        <v>0</v>
      </c>
      <c r="O644" s="542"/>
    </row>
    <row r="645" spans="1:15" x14ac:dyDescent="0.2">
      <c r="A645" s="1329" t="s">
        <v>363</v>
      </c>
      <c r="B645" s="1330"/>
      <c r="C645" s="1330"/>
      <c r="D645" s="1330"/>
      <c r="E645" s="1330"/>
      <c r="F645" s="1330"/>
      <c r="G645" s="1330"/>
      <c r="H645" s="1330"/>
      <c r="I645" s="1331"/>
      <c r="J645" s="580">
        <f>SUM(K645:M645)</f>
        <v>100.00000000000003</v>
      </c>
      <c r="K645" s="618">
        <f>K644/$J644*100</f>
        <v>56.221198156682043</v>
      </c>
      <c r="L645" s="618">
        <f>L644/$J644*100</f>
        <v>43.778801843317979</v>
      </c>
      <c r="M645" s="618">
        <f>M644/$J644*100</f>
        <v>0</v>
      </c>
      <c r="N645" s="538"/>
      <c r="O645" s="539"/>
    </row>
    <row r="646" spans="1:15" ht="15.75" x14ac:dyDescent="0.2">
      <c r="A646" s="1039" t="s">
        <v>2960</v>
      </c>
      <c r="B646" s="1039"/>
      <c r="C646" s="1039"/>
      <c r="D646" s="1039"/>
      <c r="E646" s="1039"/>
      <c r="F646" s="1039"/>
      <c r="G646" s="1039"/>
      <c r="H646" s="1039"/>
      <c r="I646" s="1039"/>
      <c r="J646" s="1039"/>
      <c r="K646" s="1039"/>
      <c r="L646" s="1039"/>
      <c r="M646" s="1039"/>
      <c r="N646" s="1039"/>
      <c r="O646" s="1040"/>
    </row>
    <row r="647" spans="1:15" ht="25.5" x14ac:dyDescent="0.2">
      <c r="A647" s="872">
        <v>98</v>
      </c>
      <c r="B647" s="85" t="s">
        <v>3087</v>
      </c>
      <c r="C647" s="73" t="s">
        <v>1780</v>
      </c>
      <c r="D647" s="116">
        <v>2.1</v>
      </c>
      <c r="E647" s="116">
        <v>2.2999999999999998</v>
      </c>
      <c r="F647" s="116">
        <v>2.2000000000000002</v>
      </c>
      <c r="G647" s="116">
        <v>2.1</v>
      </c>
      <c r="H647" s="116">
        <v>2.1</v>
      </c>
      <c r="I647" s="116">
        <v>2</v>
      </c>
      <c r="J647" s="589">
        <f>J648</f>
        <v>0.33879999999999999</v>
      </c>
      <c r="K647" s="589">
        <f>K648</f>
        <v>0.29779999999999995</v>
      </c>
      <c r="L647" s="589">
        <f>L648</f>
        <v>1.0999999999999999E-2</v>
      </c>
      <c r="M647" s="589">
        <f>M648</f>
        <v>0.03</v>
      </c>
      <c r="N647" s="391" t="s">
        <v>1010</v>
      </c>
      <c r="O647" s="116"/>
    </row>
    <row r="648" spans="1:15" ht="38.25" x14ac:dyDescent="0.2">
      <c r="A648" s="860">
        <v>99</v>
      </c>
      <c r="B648" s="86" t="s">
        <v>3088</v>
      </c>
      <c r="C648" s="298" t="s">
        <v>1781</v>
      </c>
      <c r="D648" s="298">
        <v>170000</v>
      </c>
      <c r="E648" s="213">
        <v>171000</v>
      </c>
      <c r="F648" s="213">
        <v>172000</v>
      </c>
      <c r="G648" s="213">
        <v>173000</v>
      </c>
      <c r="H648" s="213">
        <v>174000</v>
      </c>
      <c r="I648" s="213">
        <v>175000</v>
      </c>
      <c r="J648" s="596">
        <f>J649+J658+J660+J662+J665</f>
        <v>0.33879999999999999</v>
      </c>
      <c r="K648" s="596">
        <f>K649+K658+K660+K662+K665</f>
        <v>0.29779999999999995</v>
      </c>
      <c r="L648" s="596">
        <f>L649+L658+L660+L662+L665</f>
        <v>1.0999999999999999E-2</v>
      </c>
      <c r="M648" s="596">
        <f>M649+M658+M660+M662+M665</f>
        <v>0.03</v>
      </c>
      <c r="N648" s="385" t="s">
        <v>1894</v>
      </c>
      <c r="O648" s="214"/>
    </row>
    <row r="649" spans="1:15" ht="25.5" x14ac:dyDescent="0.2">
      <c r="A649" s="990">
        <v>100</v>
      </c>
      <c r="B649" s="934" t="s">
        <v>3089</v>
      </c>
      <c r="C649" s="10" t="s">
        <v>1782</v>
      </c>
      <c r="D649" s="121">
        <v>62</v>
      </c>
      <c r="E649" s="121">
        <v>65</v>
      </c>
      <c r="F649" s="121">
        <v>68</v>
      </c>
      <c r="G649" s="121">
        <v>70</v>
      </c>
      <c r="H649" s="121">
        <v>72</v>
      </c>
      <c r="I649" s="121">
        <v>75</v>
      </c>
      <c r="J649" s="1237">
        <f>SUM(J651:J657)</f>
        <v>0.14879999999999999</v>
      </c>
      <c r="K649" s="1237">
        <f>SUM(K651:K657)</f>
        <v>0.13779999999999998</v>
      </c>
      <c r="L649" s="1237">
        <f>SUM(L651:L657)</f>
        <v>1.0999999999999999E-2</v>
      </c>
      <c r="M649" s="1237">
        <f>SUM(M651:M657)</f>
        <v>0</v>
      </c>
      <c r="N649" s="287" t="s">
        <v>61</v>
      </c>
      <c r="O649" s="121" t="s">
        <v>55</v>
      </c>
    </row>
    <row r="650" spans="1:15" ht="25.5" x14ac:dyDescent="0.2">
      <c r="A650" s="991"/>
      <c r="B650" s="936"/>
      <c r="C650" s="10" t="s">
        <v>1013</v>
      </c>
      <c r="D650" s="121">
        <v>17</v>
      </c>
      <c r="E650" s="121">
        <v>16</v>
      </c>
      <c r="F650" s="121">
        <v>16</v>
      </c>
      <c r="G650" s="121">
        <v>15</v>
      </c>
      <c r="H650" s="121">
        <v>14</v>
      </c>
      <c r="I650" s="121">
        <v>13</v>
      </c>
      <c r="J650" s="1237"/>
      <c r="K650" s="1237"/>
      <c r="L650" s="1237"/>
      <c r="M650" s="1237"/>
      <c r="N650" s="287" t="s">
        <v>483</v>
      </c>
      <c r="O650" s="121" t="s">
        <v>55</v>
      </c>
    </row>
    <row r="651" spans="1:15" ht="38.25" x14ac:dyDescent="0.2">
      <c r="A651" s="872" t="s">
        <v>2973</v>
      </c>
      <c r="B651" s="7" t="s">
        <v>2243</v>
      </c>
      <c r="C651" s="52" t="s">
        <v>45</v>
      </c>
      <c r="D651" s="201" t="s">
        <v>13</v>
      </c>
      <c r="E651" s="215" t="s">
        <v>0</v>
      </c>
      <c r="F651" s="215" t="s">
        <v>0</v>
      </c>
      <c r="G651" s="215" t="s">
        <v>0</v>
      </c>
      <c r="H651" s="215" t="s">
        <v>0</v>
      </c>
      <c r="I651" s="215" t="s">
        <v>0</v>
      </c>
      <c r="J651" s="672">
        <v>0.01</v>
      </c>
      <c r="K651" s="673">
        <v>5.0000000000000001E-3</v>
      </c>
      <c r="L651" s="673">
        <v>5.0000000000000001E-3</v>
      </c>
      <c r="M651" s="674"/>
      <c r="N651" s="125" t="s">
        <v>3180</v>
      </c>
      <c r="O651" s="138" t="s">
        <v>55</v>
      </c>
    </row>
    <row r="652" spans="1:15" ht="38.25" x14ac:dyDescent="0.2">
      <c r="A652" s="872" t="s">
        <v>2974</v>
      </c>
      <c r="B652" s="7" t="s">
        <v>2366</v>
      </c>
      <c r="C652" s="19" t="s">
        <v>1960</v>
      </c>
      <c r="D652" s="125"/>
      <c r="E652" s="215"/>
      <c r="F652" s="215" t="s">
        <v>0</v>
      </c>
      <c r="G652" s="138"/>
      <c r="H652" s="138"/>
      <c r="I652" s="138" t="s">
        <v>0</v>
      </c>
      <c r="J652" s="672">
        <v>0.03</v>
      </c>
      <c r="K652" s="672">
        <v>0.03</v>
      </c>
      <c r="L652" s="666"/>
      <c r="M652" s="674"/>
      <c r="N652" s="125" t="s">
        <v>3411</v>
      </c>
      <c r="O652" s="125" t="s">
        <v>55</v>
      </c>
    </row>
    <row r="653" spans="1:15" ht="38.25" x14ac:dyDescent="0.2">
      <c r="A653" s="872" t="s">
        <v>2975</v>
      </c>
      <c r="B653" s="7" t="s">
        <v>2500</v>
      </c>
      <c r="C653" s="87" t="s">
        <v>47</v>
      </c>
      <c r="D653" s="148"/>
      <c r="E653" s="148" t="s">
        <v>0</v>
      </c>
      <c r="F653" s="216" t="s">
        <v>0</v>
      </c>
      <c r="G653" s="216" t="s">
        <v>0</v>
      </c>
      <c r="H653" s="216"/>
      <c r="I653" s="216"/>
      <c r="J653" s="672">
        <v>0.01</v>
      </c>
      <c r="K653" s="672">
        <v>0.01</v>
      </c>
      <c r="L653" s="666"/>
      <c r="M653" s="674"/>
      <c r="N653" s="125" t="s">
        <v>3326</v>
      </c>
      <c r="O653" s="217" t="s">
        <v>55</v>
      </c>
    </row>
    <row r="654" spans="1:15" ht="25.5" x14ac:dyDescent="0.2">
      <c r="A654" s="872" t="s">
        <v>2976</v>
      </c>
      <c r="B654" s="7" t="s">
        <v>2583</v>
      </c>
      <c r="C654" s="19" t="s">
        <v>48</v>
      </c>
      <c r="D654" s="138"/>
      <c r="E654" s="138" t="s">
        <v>0</v>
      </c>
      <c r="F654" s="138" t="s">
        <v>0</v>
      </c>
      <c r="G654" s="138" t="s">
        <v>0</v>
      </c>
      <c r="H654" s="138" t="s">
        <v>0</v>
      </c>
      <c r="I654" s="138" t="s">
        <v>0</v>
      </c>
      <c r="J654" s="672">
        <v>6.7999999999999996E-3</v>
      </c>
      <c r="K654" s="672">
        <v>6.7999999999999996E-3</v>
      </c>
      <c r="L654" s="666"/>
      <c r="M654" s="592"/>
      <c r="N654" s="125" t="s">
        <v>484</v>
      </c>
      <c r="O654" s="138" t="s">
        <v>55</v>
      </c>
    </row>
    <row r="655" spans="1:15" ht="38.25" x14ac:dyDescent="0.2">
      <c r="A655" s="872" t="s">
        <v>2977</v>
      </c>
      <c r="B655" s="7" t="s">
        <v>2686</v>
      </c>
      <c r="C655" s="52" t="s">
        <v>1961</v>
      </c>
      <c r="D655" s="138"/>
      <c r="E655" s="138" t="s">
        <v>0</v>
      </c>
      <c r="F655" s="138" t="s">
        <v>0</v>
      </c>
      <c r="G655" s="138" t="s">
        <v>0</v>
      </c>
      <c r="H655" s="138" t="s">
        <v>0</v>
      </c>
      <c r="I655" s="138" t="s">
        <v>0</v>
      </c>
      <c r="J655" s="672">
        <v>0.03</v>
      </c>
      <c r="K655" s="672">
        <v>0.03</v>
      </c>
      <c r="L655" s="666"/>
      <c r="M655" s="674"/>
      <c r="N655" s="125" t="s">
        <v>3327</v>
      </c>
      <c r="O655" s="138" t="s">
        <v>55</v>
      </c>
    </row>
    <row r="656" spans="1:15" ht="25.5" x14ac:dyDescent="0.2">
      <c r="A656" s="872" t="s">
        <v>2978</v>
      </c>
      <c r="B656" s="7" t="s">
        <v>2743</v>
      </c>
      <c r="C656" s="52" t="s">
        <v>49</v>
      </c>
      <c r="D656" s="138"/>
      <c r="E656" s="141" t="s">
        <v>0</v>
      </c>
      <c r="F656" s="218" t="s">
        <v>0</v>
      </c>
      <c r="G656" s="141" t="s">
        <v>0</v>
      </c>
      <c r="H656" s="138" t="s">
        <v>0</v>
      </c>
      <c r="I656" s="138" t="s">
        <v>0</v>
      </c>
      <c r="J656" s="672">
        <v>0.04</v>
      </c>
      <c r="K656" s="672">
        <v>0.04</v>
      </c>
      <c r="L656" s="666"/>
      <c r="M656" s="674"/>
      <c r="N656" s="125" t="s">
        <v>482</v>
      </c>
      <c r="O656" s="217" t="s">
        <v>55</v>
      </c>
    </row>
    <row r="657" spans="1:16" ht="25.5" x14ac:dyDescent="0.2">
      <c r="A657" s="872" t="s">
        <v>2979</v>
      </c>
      <c r="B657" s="7" t="s">
        <v>2813</v>
      </c>
      <c r="C657" s="52" t="s">
        <v>50</v>
      </c>
      <c r="D657" s="125"/>
      <c r="E657" s="219" t="s">
        <v>0</v>
      </c>
      <c r="F657" s="219" t="s">
        <v>0</v>
      </c>
      <c r="G657" s="141"/>
      <c r="H657" s="218"/>
      <c r="I657" s="142"/>
      <c r="J657" s="672">
        <v>2.1999999999999999E-2</v>
      </c>
      <c r="K657" s="673">
        <v>1.6E-2</v>
      </c>
      <c r="L657" s="673">
        <v>6.0000000000000001E-3</v>
      </c>
      <c r="M657" s="674"/>
      <c r="N657" s="142" t="s">
        <v>3181</v>
      </c>
      <c r="O657" s="142" t="s">
        <v>55</v>
      </c>
    </row>
    <row r="658" spans="1:16" ht="38.25" x14ac:dyDescent="0.2">
      <c r="A658" s="872">
        <v>101</v>
      </c>
      <c r="B658" s="3" t="s">
        <v>3090</v>
      </c>
      <c r="C658" s="10" t="s">
        <v>1779</v>
      </c>
      <c r="D658" s="279">
        <v>7500</v>
      </c>
      <c r="E658" s="279">
        <v>8000</v>
      </c>
      <c r="F658" s="297">
        <v>8500</v>
      </c>
      <c r="G658" s="297">
        <v>9200</v>
      </c>
      <c r="H658" s="297">
        <v>10000</v>
      </c>
      <c r="I658" s="297">
        <v>10500</v>
      </c>
      <c r="J658" s="591">
        <f>SUM(J659)</f>
        <v>0.02</v>
      </c>
      <c r="K658" s="591">
        <f>SUM(K659)</f>
        <v>0.02</v>
      </c>
      <c r="L658" s="591">
        <f>SUM(L659)</f>
        <v>0</v>
      </c>
      <c r="M658" s="591">
        <f>SUM(M659)</f>
        <v>0</v>
      </c>
      <c r="N658" s="126" t="s">
        <v>1450</v>
      </c>
      <c r="O658" s="126" t="s">
        <v>55</v>
      </c>
    </row>
    <row r="659" spans="1:16" s="252" customFormat="1" ht="51" x14ac:dyDescent="0.2">
      <c r="A659" s="872">
        <v>102</v>
      </c>
      <c r="B659" s="31" t="s">
        <v>2244</v>
      </c>
      <c r="C659" s="87" t="s">
        <v>51</v>
      </c>
      <c r="D659" s="148"/>
      <c r="E659" s="148" t="s">
        <v>0</v>
      </c>
      <c r="F659" s="216" t="s">
        <v>0</v>
      </c>
      <c r="G659" s="216" t="s">
        <v>0</v>
      </c>
      <c r="H659" s="216"/>
      <c r="I659" s="216"/>
      <c r="J659" s="672">
        <v>0.02</v>
      </c>
      <c r="K659" s="672">
        <v>0.02</v>
      </c>
      <c r="L659" s="665"/>
      <c r="M659" s="665"/>
      <c r="N659" s="148" t="s">
        <v>1966</v>
      </c>
      <c r="O659" s="220" t="s">
        <v>55</v>
      </c>
      <c r="P659" s="415"/>
    </row>
    <row r="660" spans="1:16" s="252" customFormat="1" ht="51" x14ac:dyDescent="0.2">
      <c r="A660" s="872">
        <v>103</v>
      </c>
      <c r="B660" s="8" t="s">
        <v>3091</v>
      </c>
      <c r="C660" s="4" t="s">
        <v>1878</v>
      </c>
      <c r="D660" s="126" t="s">
        <v>396</v>
      </c>
      <c r="E660" s="126">
        <v>18</v>
      </c>
      <c r="F660" s="121">
        <v>15</v>
      </c>
      <c r="G660" s="121">
        <v>12</v>
      </c>
      <c r="H660" s="121">
        <v>10</v>
      </c>
      <c r="I660" s="121">
        <v>7</v>
      </c>
      <c r="J660" s="591">
        <f>J661</f>
        <v>0.01</v>
      </c>
      <c r="K660" s="591">
        <f>K661</f>
        <v>0.01</v>
      </c>
      <c r="L660" s="591">
        <f>L661</f>
        <v>0</v>
      </c>
      <c r="M660" s="591">
        <f>M661</f>
        <v>0</v>
      </c>
      <c r="N660" s="126" t="s">
        <v>1448</v>
      </c>
      <c r="O660" s="126" t="s">
        <v>17</v>
      </c>
      <c r="P660" s="415"/>
    </row>
    <row r="661" spans="1:16" s="252" customFormat="1" ht="38.25" x14ac:dyDescent="0.2">
      <c r="A661" s="872">
        <v>104</v>
      </c>
      <c r="B661" s="7" t="s">
        <v>2245</v>
      </c>
      <c r="C661" s="88" t="s">
        <v>1962</v>
      </c>
      <c r="D661" s="148"/>
      <c r="E661" s="142" t="s">
        <v>0</v>
      </c>
      <c r="F661" s="141" t="s">
        <v>0</v>
      </c>
      <c r="G661" s="141" t="s">
        <v>0</v>
      </c>
      <c r="H661" s="141" t="s">
        <v>0</v>
      </c>
      <c r="I661" s="141" t="s">
        <v>0</v>
      </c>
      <c r="J661" s="672">
        <v>0.01</v>
      </c>
      <c r="K661" s="672">
        <v>0.01</v>
      </c>
      <c r="L661" s="665"/>
      <c r="M661" s="665"/>
      <c r="N661" s="125" t="s">
        <v>1449</v>
      </c>
      <c r="O661" s="142" t="s">
        <v>56</v>
      </c>
      <c r="P661" s="415"/>
    </row>
    <row r="662" spans="1:16" s="252" customFormat="1" ht="38.25" x14ac:dyDescent="0.2">
      <c r="A662" s="872">
        <v>105</v>
      </c>
      <c r="B662" s="89" t="s">
        <v>3092</v>
      </c>
      <c r="C662" s="4" t="s">
        <v>1778</v>
      </c>
      <c r="D662" s="121">
        <v>20</v>
      </c>
      <c r="E662" s="126">
        <v>30</v>
      </c>
      <c r="F662" s="121">
        <v>40</v>
      </c>
      <c r="G662" s="121">
        <v>50</v>
      </c>
      <c r="H662" s="121">
        <v>60</v>
      </c>
      <c r="I662" s="121">
        <v>70</v>
      </c>
      <c r="J662" s="591">
        <f>SUM(J663:J664)</f>
        <v>0.09</v>
      </c>
      <c r="K662" s="591">
        <f>SUM(K663:K664)</f>
        <v>6.0000000000000005E-2</v>
      </c>
      <c r="L662" s="591">
        <f>SUM(L663:L664)</f>
        <v>0</v>
      </c>
      <c r="M662" s="591">
        <f>SUM(M663:M664)</f>
        <v>0.03</v>
      </c>
      <c r="N662" s="126" t="s">
        <v>1964</v>
      </c>
      <c r="O662" s="126" t="s">
        <v>57</v>
      </c>
      <c r="P662" s="415"/>
    </row>
    <row r="663" spans="1:16" ht="38.25" x14ac:dyDescent="0.2">
      <c r="A663" s="872" t="s">
        <v>2973</v>
      </c>
      <c r="B663" s="90" t="s">
        <v>2246</v>
      </c>
      <c r="C663" s="52" t="s">
        <v>1963</v>
      </c>
      <c r="D663" s="216"/>
      <c r="E663" s="216" t="s">
        <v>0</v>
      </c>
      <c r="F663" s="216" t="s">
        <v>0</v>
      </c>
      <c r="G663" s="216"/>
      <c r="H663" s="216"/>
      <c r="I663" s="216"/>
      <c r="J663" s="672">
        <v>0.01</v>
      </c>
      <c r="K663" s="672">
        <v>0.01</v>
      </c>
      <c r="L663" s="666"/>
      <c r="M663" s="666"/>
      <c r="N663" s="148" t="s">
        <v>1964</v>
      </c>
      <c r="O663" s="216" t="s">
        <v>55</v>
      </c>
    </row>
    <row r="664" spans="1:16" ht="25.5" x14ac:dyDescent="0.2">
      <c r="A664" s="872" t="s">
        <v>2974</v>
      </c>
      <c r="B664" s="91" t="s">
        <v>2367</v>
      </c>
      <c r="C664" s="52" t="s">
        <v>1911</v>
      </c>
      <c r="D664" s="138"/>
      <c r="E664" s="138" t="s">
        <v>0</v>
      </c>
      <c r="F664" s="138" t="s">
        <v>0</v>
      </c>
      <c r="G664" s="138" t="s">
        <v>0</v>
      </c>
      <c r="H664" s="138" t="s">
        <v>0</v>
      </c>
      <c r="I664" s="138" t="s">
        <v>0</v>
      </c>
      <c r="J664" s="672">
        <v>0.08</v>
      </c>
      <c r="K664" s="673">
        <v>0.05</v>
      </c>
      <c r="L664" s="666"/>
      <c r="M664" s="673">
        <v>0.03</v>
      </c>
      <c r="N664" s="125" t="s">
        <v>1965</v>
      </c>
      <c r="O664" s="138" t="s">
        <v>55</v>
      </c>
    </row>
    <row r="665" spans="1:16" ht="63.75" x14ac:dyDescent="0.2">
      <c r="A665" s="872">
        <v>106</v>
      </c>
      <c r="B665" s="8" t="s">
        <v>3093</v>
      </c>
      <c r="C665" s="295" t="s">
        <v>1777</v>
      </c>
      <c r="D665" s="121">
        <v>0</v>
      </c>
      <c r="E665" s="296">
        <v>20</v>
      </c>
      <c r="F665" s="121">
        <v>30</v>
      </c>
      <c r="G665" s="121">
        <v>40</v>
      </c>
      <c r="H665" s="121">
        <v>45</v>
      </c>
      <c r="I665" s="121">
        <v>50</v>
      </c>
      <c r="J665" s="591">
        <f>SUM(J666:J669)</f>
        <v>6.9999999999999993E-2</v>
      </c>
      <c r="K665" s="591">
        <f>SUM(K666:K669)</f>
        <v>6.9999999999999993E-2</v>
      </c>
      <c r="L665" s="591">
        <f>SUM(L666:L669)</f>
        <v>0</v>
      </c>
      <c r="M665" s="591">
        <f>SUM(M666:M669)</f>
        <v>0</v>
      </c>
      <c r="N665" s="126" t="s">
        <v>62</v>
      </c>
      <c r="O665" s="121" t="s">
        <v>58</v>
      </c>
    </row>
    <row r="666" spans="1:16" ht="25.5" x14ac:dyDescent="0.2">
      <c r="A666" s="872" t="s">
        <v>2973</v>
      </c>
      <c r="B666" s="24" t="s">
        <v>2247</v>
      </c>
      <c r="C666" s="52" t="s">
        <v>52</v>
      </c>
      <c r="D666" s="138"/>
      <c r="E666" s="138" t="s">
        <v>0</v>
      </c>
      <c r="F666" s="138"/>
      <c r="G666" s="138"/>
      <c r="H666" s="138"/>
      <c r="I666" s="138"/>
      <c r="J666" s="672">
        <v>1.4999999999999999E-2</v>
      </c>
      <c r="K666" s="673">
        <v>1.4999999999999999E-2</v>
      </c>
      <c r="L666" s="665"/>
      <c r="M666" s="665"/>
      <c r="N666" s="125" t="s">
        <v>62</v>
      </c>
      <c r="O666" s="138" t="s">
        <v>58</v>
      </c>
    </row>
    <row r="667" spans="1:16" ht="38.25" x14ac:dyDescent="0.2">
      <c r="A667" s="872" t="s">
        <v>2974</v>
      </c>
      <c r="B667" s="7" t="s">
        <v>2368</v>
      </c>
      <c r="C667" s="52" t="s">
        <v>1451</v>
      </c>
      <c r="D667" s="138"/>
      <c r="E667" s="138" t="s">
        <v>0</v>
      </c>
      <c r="F667" s="138" t="s">
        <v>0</v>
      </c>
      <c r="G667" s="138" t="s">
        <v>0</v>
      </c>
      <c r="H667" s="138" t="s">
        <v>0</v>
      </c>
      <c r="I667" s="138" t="s">
        <v>0</v>
      </c>
      <c r="J667" s="672">
        <v>2.5000000000000001E-2</v>
      </c>
      <c r="K667" s="672">
        <v>2.5000000000000001E-2</v>
      </c>
      <c r="L667" s="665"/>
      <c r="M667" s="665"/>
      <c r="N667" s="125" t="s">
        <v>62</v>
      </c>
      <c r="O667" s="138" t="s">
        <v>58</v>
      </c>
    </row>
    <row r="668" spans="1:16" ht="38.25" x14ac:dyDescent="0.2">
      <c r="A668" s="872" t="s">
        <v>2975</v>
      </c>
      <c r="B668" s="7" t="s">
        <v>2501</v>
      </c>
      <c r="C668" s="52" t="s">
        <v>53</v>
      </c>
      <c r="D668" s="138"/>
      <c r="E668" s="141" t="s">
        <v>0</v>
      </c>
      <c r="F668" s="141" t="s">
        <v>0</v>
      </c>
      <c r="G668" s="141"/>
      <c r="H668" s="141"/>
      <c r="I668" s="141"/>
      <c r="J668" s="672">
        <v>0.02</v>
      </c>
      <c r="K668" s="672">
        <v>0.02</v>
      </c>
      <c r="L668" s="665"/>
      <c r="M668" s="665"/>
      <c r="N668" s="125" t="s">
        <v>485</v>
      </c>
      <c r="O668" s="142" t="s">
        <v>60</v>
      </c>
    </row>
    <row r="669" spans="1:16" ht="51" x14ac:dyDescent="0.2">
      <c r="A669" s="872" t="s">
        <v>2976</v>
      </c>
      <c r="B669" s="7" t="s">
        <v>2584</v>
      </c>
      <c r="C669" s="52" t="s">
        <v>54</v>
      </c>
      <c r="D669" s="217"/>
      <c r="E669" s="217" t="s">
        <v>0</v>
      </c>
      <c r="F669" s="217" t="s">
        <v>0</v>
      </c>
      <c r="G669" s="217" t="s">
        <v>0</v>
      </c>
      <c r="H669" s="217" t="s">
        <v>0</v>
      </c>
      <c r="I669" s="217" t="s">
        <v>0</v>
      </c>
      <c r="J669" s="675">
        <v>0.01</v>
      </c>
      <c r="K669" s="676">
        <v>0.01</v>
      </c>
      <c r="L669" s="670"/>
      <c r="M669" s="670"/>
      <c r="N669" s="215" t="s">
        <v>61</v>
      </c>
      <c r="O669" s="215" t="s">
        <v>59</v>
      </c>
    </row>
    <row r="670" spans="1:16" x14ac:dyDescent="0.2">
      <c r="A670" s="1117" t="s">
        <v>2073</v>
      </c>
      <c r="B670" s="1117"/>
      <c r="C670" s="1117"/>
      <c r="D670" s="1117"/>
      <c r="E670" s="1117"/>
      <c r="F670" s="1117"/>
      <c r="G670" s="1117"/>
      <c r="H670" s="1117"/>
      <c r="I670" s="1117"/>
      <c r="J670" s="678">
        <f>J647</f>
        <v>0.33879999999999999</v>
      </c>
      <c r="K670" s="678">
        <f>K647</f>
        <v>0.29779999999999995</v>
      </c>
      <c r="L670" s="678">
        <f>L647</f>
        <v>1.0999999999999999E-2</v>
      </c>
      <c r="M670" s="678">
        <f>M647</f>
        <v>0.03</v>
      </c>
      <c r="N670" s="731">
        <f>J670-SUM(K670:M670)</f>
        <v>0</v>
      </c>
      <c r="O670" s="840"/>
    </row>
    <row r="671" spans="1:16" x14ac:dyDescent="0.2">
      <c r="A671" s="1117" t="s">
        <v>363</v>
      </c>
      <c r="B671" s="1117"/>
      <c r="C671" s="1117"/>
      <c r="D671" s="1117"/>
      <c r="E671" s="1117"/>
      <c r="F671" s="1117"/>
      <c r="G671" s="1117"/>
      <c r="H671" s="1117"/>
      <c r="I671" s="1117"/>
      <c r="J671" s="580">
        <f>SUM(K671:M671)</f>
        <v>99.999999999999986</v>
      </c>
      <c r="K671" s="677">
        <f>K670/$J670*100</f>
        <v>87.898465171192427</v>
      </c>
      <c r="L671" s="677">
        <f>L670/$J670*100</f>
        <v>3.2467532467532463</v>
      </c>
      <c r="M671" s="677">
        <f>M670/$J670*100</f>
        <v>8.8547815820543097</v>
      </c>
      <c r="N671" s="538"/>
      <c r="O671" s="539"/>
    </row>
    <row r="672" spans="1:16" ht="15.75" x14ac:dyDescent="0.2">
      <c r="A672" s="1046" t="s">
        <v>2961</v>
      </c>
      <c r="B672" s="1046"/>
      <c r="C672" s="1046"/>
      <c r="D672" s="1046"/>
      <c r="E672" s="1046"/>
      <c r="F672" s="1046"/>
      <c r="G672" s="1046"/>
      <c r="H672" s="1046"/>
      <c r="I672" s="1046"/>
      <c r="J672" s="1046"/>
      <c r="K672" s="1046"/>
      <c r="L672" s="1046"/>
      <c r="M672" s="1046"/>
      <c r="N672" s="1046"/>
      <c r="O672" s="1046"/>
    </row>
    <row r="673" spans="1:16" ht="38.25" x14ac:dyDescent="0.2">
      <c r="A673" s="1106">
        <v>107</v>
      </c>
      <c r="B673" s="1229" t="s">
        <v>3094</v>
      </c>
      <c r="C673" s="26" t="s">
        <v>1776</v>
      </c>
      <c r="D673" s="398">
        <v>32</v>
      </c>
      <c r="E673" s="398">
        <v>32.5</v>
      </c>
      <c r="F673" s="398">
        <v>33.5</v>
      </c>
      <c r="G673" s="398">
        <v>35.5</v>
      </c>
      <c r="H673" s="398">
        <v>38</v>
      </c>
      <c r="I673" s="398">
        <v>40</v>
      </c>
      <c r="J673" s="1338">
        <f>J679</f>
        <v>319.42</v>
      </c>
      <c r="K673" s="1338">
        <f>K679</f>
        <v>319.42</v>
      </c>
      <c r="L673" s="1338">
        <f>L679</f>
        <v>0</v>
      </c>
      <c r="M673" s="1338">
        <f>M679</f>
        <v>0</v>
      </c>
      <c r="N673" s="1021" t="s">
        <v>1631</v>
      </c>
      <c r="O673" s="800"/>
    </row>
    <row r="674" spans="1:16" x14ac:dyDescent="0.2">
      <c r="A674" s="1106"/>
      <c r="B674" s="1229"/>
      <c r="C674" s="26" t="s">
        <v>92</v>
      </c>
      <c r="D674" s="398">
        <v>36.5</v>
      </c>
      <c r="E674" s="294">
        <v>37.0703125</v>
      </c>
      <c r="F674" s="294">
        <v>38.2109375</v>
      </c>
      <c r="G674" s="294">
        <v>42</v>
      </c>
      <c r="H674" s="294">
        <v>43.34375</v>
      </c>
      <c r="I674" s="294">
        <v>47.90625</v>
      </c>
      <c r="J674" s="1338"/>
      <c r="K674" s="1338"/>
      <c r="L674" s="1338"/>
      <c r="M674" s="1338"/>
      <c r="N674" s="1021"/>
      <c r="O674" s="198"/>
    </row>
    <row r="675" spans="1:16" x14ac:dyDescent="0.2">
      <c r="A675" s="1106"/>
      <c r="B675" s="1229"/>
      <c r="C675" s="26" t="s">
        <v>93</v>
      </c>
      <c r="D675" s="398">
        <v>28.5</v>
      </c>
      <c r="E675" s="294">
        <v>28.9453125</v>
      </c>
      <c r="F675" s="294">
        <v>29.8359375</v>
      </c>
      <c r="G675" s="294">
        <v>30</v>
      </c>
      <c r="H675" s="294">
        <v>33.84375</v>
      </c>
      <c r="I675" s="294">
        <v>35</v>
      </c>
      <c r="J675" s="1338"/>
      <c r="K675" s="1338"/>
      <c r="L675" s="1338"/>
      <c r="M675" s="1338"/>
      <c r="N675" s="1022"/>
      <c r="O675" s="198"/>
    </row>
    <row r="676" spans="1:16" ht="25.5" x14ac:dyDescent="0.2">
      <c r="A676" s="1106"/>
      <c r="B676" s="1229"/>
      <c r="C676" s="27" t="s">
        <v>1933</v>
      </c>
      <c r="D676" s="198">
        <v>26.6</v>
      </c>
      <c r="E676" s="198">
        <v>27</v>
      </c>
      <c r="F676" s="198">
        <v>33</v>
      </c>
      <c r="G676" s="198">
        <v>35</v>
      </c>
      <c r="H676" s="198">
        <v>37</v>
      </c>
      <c r="I676" s="198">
        <v>40</v>
      </c>
      <c r="J676" s="1338"/>
      <c r="K676" s="1338"/>
      <c r="L676" s="1338"/>
      <c r="M676" s="1338"/>
      <c r="N676" s="198" t="s">
        <v>979</v>
      </c>
      <c r="O676" s="198"/>
    </row>
    <row r="677" spans="1:16" x14ac:dyDescent="0.2">
      <c r="A677" s="1106"/>
      <c r="B677" s="1229"/>
      <c r="C677" s="27" t="s">
        <v>94</v>
      </c>
      <c r="D677" s="198">
        <v>24.2</v>
      </c>
      <c r="E677" s="198">
        <v>25</v>
      </c>
      <c r="F677" s="198">
        <v>31</v>
      </c>
      <c r="G677" s="198">
        <v>33</v>
      </c>
      <c r="H677" s="198">
        <v>35</v>
      </c>
      <c r="I677" s="198">
        <v>38</v>
      </c>
      <c r="J677" s="1338"/>
      <c r="K677" s="1338"/>
      <c r="L677" s="1338"/>
      <c r="M677" s="1338"/>
      <c r="N677" s="198" t="s">
        <v>980</v>
      </c>
      <c r="O677" s="198"/>
    </row>
    <row r="678" spans="1:16" s="499" customFormat="1" ht="38.25" x14ac:dyDescent="0.2">
      <c r="A678" s="1107"/>
      <c r="B678" s="1230"/>
      <c r="C678" s="27" t="s">
        <v>1634</v>
      </c>
      <c r="D678" s="198">
        <v>5.7</v>
      </c>
      <c r="E678" s="198" t="s">
        <v>1632</v>
      </c>
      <c r="F678" s="198" t="s">
        <v>95</v>
      </c>
      <c r="G678" s="198" t="s">
        <v>96</v>
      </c>
      <c r="H678" s="198" t="s">
        <v>1633</v>
      </c>
      <c r="I678" s="198" t="s">
        <v>97</v>
      </c>
      <c r="J678" s="1339"/>
      <c r="K678" s="1339"/>
      <c r="L678" s="1339"/>
      <c r="M678" s="1339"/>
      <c r="N678" s="198" t="s">
        <v>981</v>
      </c>
      <c r="O678" s="198"/>
      <c r="P678" s="500"/>
    </row>
    <row r="679" spans="1:16" ht="38.25" x14ac:dyDescent="0.2">
      <c r="A679" s="1105">
        <v>108</v>
      </c>
      <c r="B679" s="1123" t="s">
        <v>3328</v>
      </c>
      <c r="C679" s="2" t="s">
        <v>3329</v>
      </c>
      <c r="D679" s="199">
        <v>15.9</v>
      </c>
      <c r="E679" s="199">
        <v>16</v>
      </c>
      <c r="F679" s="199">
        <v>20</v>
      </c>
      <c r="G679" s="199">
        <v>25</v>
      </c>
      <c r="H679" s="199">
        <v>28</v>
      </c>
      <c r="I679" s="199">
        <v>30</v>
      </c>
      <c r="J679" s="1072">
        <f>J695+J717</f>
        <v>319.42</v>
      </c>
      <c r="K679" s="1072">
        <f>K695+K717</f>
        <v>319.42</v>
      </c>
      <c r="L679" s="1072">
        <f>L695+L717</f>
        <v>0</v>
      </c>
      <c r="M679" s="1072">
        <f>M695+M717</f>
        <v>0</v>
      </c>
      <c r="N679" s="961" t="s">
        <v>982</v>
      </c>
      <c r="O679" s="400"/>
    </row>
    <row r="680" spans="1:16" ht="38.25" x14ac:dyDescent="0.2">
      <c r="A680" s="1106"/>
      <c r="B680" s="1124"/>
      <c r="C680" s="2" t="s">
        <v>3399</v>
      </c>
      <c r="D680" s="199"/>
      <c r="E680" s="199"/>
      <c r="F680" s="199"/>
      <c r="G680" s="199"/>
      <c r="H680" s="199"/>
      <c r="I680" s="199"/>
      <c r="J680" s="1073"/>
      <c r="K680" s="1073"/>
      <c r="L680" s="1073"/>
      <c r="M680" s="1073"/>
      <c r="N680" s="962"/>
      <c r="O680" s="400"/>
    </row>
    <row r="681" spans="1:16" x14ac:dyDescent="0.2">
      <c r="A681" s="1106"/>
      <c r="B681" s="1124"/>
      <c r="C681" s="2" t="s">
        <v>3330</v>
      </c>
      <c r="D681" s="199">
        <v>96.6</v>
      </c>
      <c r="E681" s="199">
        <v>97</v>
      </c>
      <c r="F681" s="199">
        <v>97</v>
      </c>
      <c r="G681" s="199">
        <v>98</v>
      </c>
      <c r="H681" s="199">
        <v>99</v>
      </c>
      <c r="I681" s="199">
        <v>100</v>
      </c>
      <c r="J681" s="1073"/>
      <c r="K681" s="1073"/>
      <c r="L681" s="1073"/>
      <c r="M681" s="1073"/>
      <c r="N681" s="962"/>
      <c r="O681" s="400"/>
    </row>
    <row r="682" spans="1:16" x14ac:dyDescent="0.2">
      <c r="A682" s="1106"/>
      <c r="B682" s="1124"/>
      <c r="C682" s="2" t="s">
        <v>3331</v>
      </c>
      <c r="D682" s="199">
        <v>100</v>
      </c>
      <c r="E682" s="199">
        <v>100</v>
      </c>
      <c r="F682" s="199">
        <v>100</v>
      </c>
      <c r="G682" s="199">
        <v>100</v>
      </c>
      <c r="H682" s="199">
        <v>100</v>
      </c>
      <c r="I682" s="199">
        <v>100</v>
      </c>
      <c r="J682" s="1073"/>
      <c r="K682" s="1073"/>
      <c r="L682" s="1073"/>
      <c r="M682" s="1073"/>
      <c r="N682" s="962"/>
      <c r="O682" s="400"/>
    </row>
    <row r="683" spans="1:16" x14ac:dyDescent="0.2">
      <c r="A683" s="1106"/>
      <c r="B683" s="1124"/>
      <c r="C683" s="2" t="s">
        <v>3332</v>
      </c>
      <c r="D683" s="199">
        <v>82.5</v>
      </c>
      <c r="E683" s="199">
        <v>83</v>
      </c>
      <c r="F683" s="199">
        <v>84</v>
      </c>
      <c r="G683" s="199">
        <v>85</v>
      </c>
      <c r="H683" s="199">
        <v>90</v>
      </c>
      <c r="I683" s="199">
        <v>95</v>
      </c>
      <c r="J683" s="1073"/>
      <c r="K683" s="1073"/>
      <c r="L683" s="1073"/>
      <c r="M683" s="1073"/>
      <c r="N683" s="962"/>
      <c r="O683" s="400"/>
    </row>
    <row r="684" spans="1:16" ht="38.25" x14ac:dyDescent="0.2">
      <c r="A684" s="1106"/>
      <c r="B684" s="1124"/>
      <c r="C684" s="2" t="s">
        <v>3333</v>
      </c>
      <c r="D684" s="199">
        <v>15</v>
      </c>
      <c r="E684" s="199"/>
      <c r="F684" s="199">
        <v>17</v>
      </c>
      <c r="G684" s="199"/>
      <c r="H684" s="199"/>
      <c r="I684" s="199">
        <v>20</v>
      </c>
      <c r="J684" s="1073"/>
      <c r="K684" s="1073"/>
      <c r="L684" s="1073"/>
      <c r="M684" s="1073"/>
      <c r="N684" s="962"/>
      <c r="O684" s="400"/>
    </row>
    <row r="685" spans="1:16" ht="38.25" x14ac:dyDescent="0.2">
      <c r="A685" s="1106"/>
      <c r="B685" s="1124"/>
      <c r="C685" s="2" t="s">
        <v>3334</v>
      </c>
      <c r="D685" s="199">
        <v>16.7</v>
      </c>
      <c r="E685" s="199" t="s">
        <v>547</v>
      </c>
      <c r="F685" s="199" t="s">
        <v>224</v>
      </c>
      <c r="G685" s="199" t="s">
        <v>224</v>
      </c>
      <c r="H685" s="199" t="s">
        <v>225</v>
      </c>
      <c r="I685" s="199" t="s">
        <v>226</v>
      </c>
      <c r="J685" s="1073"/>
      <c r="K685" s="1073"/>
      <c r="L685" s="1073"/>
      <c r="M685" s="1073"/>
      <c r="N685" s="963"/>
      <c r="O685" s="400"/>
    </row>
    <row r="686" spans="1:16" ht="38.25" x14ac:dyDescent="0.2">
      <c r="A686" s="1106"/>
      <c r="B686" s="1124"/>
      <c r="C686" s="2" t="s">
        <v>1893</v>
      </c>
      <c r="D686" s="199">
        <v>0.89600000000000002</v>
      </c>
      <c r="E686" s="199" t="s">
        <v>397</v>
      </c>
      <c r="F686" s="199" t="s">
        <v>398</v>
      </c>
      <c r="G686" s="199" t="s">
        <v>399</v>
      </c>
      <c r="H686" s="199" t="s">
        <v>400</v>
      </c>
      <c r="I686" s="199" t="s">
        <v>401</v>
      </c>
      <c r="J686" s="1073"/>
      <c r="K686" s="1073"/>
      <c r="L686" s="1073"/>
      <c r="M686" s="1073"/>
      <c r="N686" s="199" t="s">
        <v>980</v>
      </c>
      <c r="O686" s="199"/>
    </row>
    <row r="687" spans="1:16" s="252" customFormat="1" x14ac:dyDescent="0.2">
      <c r="A687" s="1106"/>
      <c r="B687" s="1124"/>
      <c r="C687" s="2" t="s">
        <v>3335</v>
      </c>
      <c r="D687" s="199">
        <v>0.81299999999999994</v>
      </c>
      <c r="E687" s="199">
        <v>0.81499999999999995</v>
      </c>
      <c r="F687" s="199">
        <v>0.82</v>
      </c>
      <c r="G687" s="199">
        <v>0.82499999999999996</v>
      </c>
      <c r="H687" s="199">
        <v>0.83</v>
      </c>
      <c r="I687" s="199">
        <v>0.85</v>
      </c>
      <c r="J687" s="1073"/>
      <c r="K687" s="1073"/>
      <c r="L687" s="1073"/>
      <c r="M687" s="1073"/>
      <c r="N687" s="961" t="s">
        <v>982</v>
      </c>
      <c r="O687" s="199"/>
      <c r="P687" s="415"/>
    </row>
    <row r="688" spans="1:16" s="252" customFormat="1" x14ac:dyDescent="0.2">
      <c r="A688" s="1106"/>
      <c r="B688" s="1124"/>
      <c r="C688" s="2" t="s">
        <v>3336</v>
      </c>
      <c r="D688" s="199">
        <v>0.94</v>
      </c>
      <c r="E688" s="199"/>
      <c r="F688" s="199"/>
      <c r="G688" s="199">
        <v>0.95</v>
      </c>
      <c r="H688" s="199"/>
      <c r="I688" s="199">
        <v>0.96499999999999997</v>
      </c>
      <c r="J688" s="1073"/>
      <c r="K688" s="1073"/>
      <c r="L688" s="1073"/>
      <c r="M688" s="1073"/>
      <c r="N688" s="962"/>
      <c r="O688" s="199"/>
      <c r="P688" s="415"/>
    </row>
    <row r="689" spans="1:16" s="252" customFormat="1" x14ac:dyDescent="0.2">
      <c r="A689" s="1106"/>
      <c r="B689" s="1124"/>
      <c r="C689" s="2" t="s">
        <v>3337</v>
      </c>
      <c r="D689" s="199">
        <v>0.93600000000000005</v>
      </c>
      <c r="E689" s="199"/>
      <c r="F689" s="199"/>
      <c r="G689" s="199">
        <v>0.94499999999999995</v>
      </c>
      <c r="H689" s="199"/>
      <c r="I689" s="199">
        <v>0.95499999999999996</v>
      </c>
      <c r="J689" s="1073"/>
      <c r="K689" s="1073"/>
      <c r="L689" s="1073"/>
      <c r="M689" s="1073"/>
      <c r="N689" s="962"/>
      <c r="O689" s="199"/>
      <c r="P689" s="415"/>
    </row>
    <row r="690" spans="1:16" s="252" customFormat="1" x14ac:dyDescent="0.2">
      <c r="A690" s="1106"/>
      <c r="B690" s="1124"/>
      <c r="C690" s="2" t="s">
        <v>3338</v>
      </c>
      <c r="D690" s="199">
        <v>0.87</v>
      </c>
      <c r="E690" s="199"/>
      <c r="F690" s="199"/>
      <c r="G690" s="199">
        <v>0.89</v>
      </c>
      <c r="H690" s="199"/>
      <c r="I690" s="199">
        <v>0.92</v>
      </c>
      <c r="J690" s="1073"/>
      <c r="K690" s="1073"/>
      <c r="L690" s="1073"/>
      <c r="M690" s="1073"/>
      <c r="N690" s="963"/>
      <c r="O690" s="199"/>
      <c r="P690" s="415"/>
    </row>
    <row r="691" spans="1:16" s="252" customFormat="1" x14ac:dyDescent="0.2">
      <c r="A691" s="1106"/>
      <c r="B691" s="1124"/>
      <c r="C691" s="2" t="s">
        <v>3339</v>
      </c>
      <c r="D691" s="199">
        <v>0.29299999999999998</v>
      </c>
      <c r="E691" s="199"/>
      <c r="F691" s="199"/>
      <c r="G691" s="199">
        <v>0.32</v>
      </c>
      <c r="H691" s="199"/>
      <c r="I691" s="199">
        <v>0.4</v>
      </c>
      <c r="J691" s="1073"/>
      <c r="K691" s="1073"/>
      <c r="L691" s="1073"/>
      <c r="M691" s="1073"/>
      <c r="N691" s="961" t="s">
        <v>983</v>
      </c>
      <c r="O691" s="199"/>
      <c r="P691" s="415"/>
    </row>
    <row r="692" spans="1:16" x14ac:dyDescent="0.2">
      <c r="A692" s="1106"/>
      <c r="B692" s="1124"/>
      <c r="C692" s="2" t="s">
        <v>3340</v>
      </c>
      <c r="D692" s="199">
        <v>1.75</v>
      </c>
      <c r="E692" s="199"/>
      <c r="F692" s="199"/>
      <c r="G692" s="199">
        <v>1.7</v>
      </c>
      <c r="H692" s="199"/>
      <c r="I692" s="199">
        <v>1.5</v>
      </c>
      <c r="J692" s="1073"/>
      <c r="K692" s="1073"/>
      <c r="L692" s="1073"/>
      <c r="M692" s="1073"/>
      <c r="N692" s="962"/>
      <c r="O692" s="199"/>
    </row>
    <row r="693" spans="1:16" x14ac:dyDescent="0.2">
      <c r="A693" s="1106"/>
      <c r="B693" s="1124"/>
      <c r="C693" s="2" t="s">
        <v>3341</v>
      </c>
      <c r="D693" s="199">
        <v>0.55800000000000005</v>
      </c>
      <c r="E693" s="199">
        <v>0.56000000000000005</v>
      </c>
      <c r="F693" s="199">
        <v>0.56999999999999995</v>
      </c>
      <c r="G693" s="199">
        <v>0.57999999999999996</v>
      </c>
      <c r="H693" s="199">
        <v>0.6</v>
      </c>
      <c r="I693" s="199">
        <v>0.63</v>
      </c>
      <c r="J693" s="1073"/>
      <c r="K693" s="1073"/>
      <c r="L693" s="1073"/>
      <c r="M693" s="1073"/>
      <c r="N693" s="963"/>
      <c r="O693" s="199"/>
    </row>
    <row r="694" spans="1:16" ht="38.25" x14ac:dyDescent="0.2">
      <c r="A694" s="1106"/>
      <c r="B694" s="1124"/>
      <c r="C694" s="2" t="s">
        <v>548</v>
      </c>
      <c r="D694" s="199">
        <v>15.8</v>
      </c>
      <c r="E694" s="199">
        <v>16</v>
      </c>
      <c r="F694" s="199">
        <v>18</v>
      </c>
      <c r="G694" s="199">
        <v>20</v>
      </c>
      <c r="H694" s="199">
        <v>28</v>
      </c>
      <c r="I694" s="199">
        <v>30</v>
      </c>
      <c r="J694" s="1074"/>
      <c r="K694" s="1074"/>
      <c r="L694" s="1074"/>
      <c r="M694" s="1074"/>
      <c r="N694" s="199" t="s">
        <v>984</v>
      </c>
      <c r="O694" s="199"/>
    </row>
    <row r="695" spans="1:16" ht="38.25" x14ac:dyDescent="0.2">
      <c r="A695" s="1208">
        <v>109</v>
      </c>
      <c r="B695" s="1335" t="s">
        <v>3342</v>
      </c>
      <c r="C695" s="10" t="s">
        <v>1775</v>
      </c>
      <c r="D695" s="126" t="s">
        <v>98</v>
      </c>
      <c r="E695" s="126" t="s">
        <v>99</v>
      </c>
      <c r="F695" s="126" t="s">
        <v>100</v>
      </c>
      <c r="G695" s="126" t="s">
        <v>100</v>
      </c>
      <c r="H695" s="126" t="s">
        <v>100</v>
      </c>
      <c r="I695" s="126" t="s">
        <v>100</v>
      </c>
      <c r="J695" s="1121">
        <f>SUM(J713:J716)</f>
        <v>17.12</v>
      </c>
      <c r="K695" s="1121">
        <f>SUM(K713:K716)</f>
        <v>17.12</v>
      </c>
      <c r="L695" s="1121">
        <f>SUM(L713:L716)</f>
        <v>0</v>
      </c>
      <c r="M695" s="1121">
        <f>SUM(M713:M716)</f>
        <v>0</v>
      </c>
      <c r="N695" s="996" t="s">
        <v>981</v>
      </c>
      <c r="O695" s="126"/>
    </row>
    <row r="696" spans="1:16" ht="38.25" x14ac:dyDescent="0.2">
      <c r="A696" s="1208"/>
      <c r="B696" s="1335"/>
      <c r="C696" s="10" t="s">
        <v>3335</v>
      </c>
      <c r="D696" s="126">
        <v>5.6</v>
      </c>
      <c r="E696" s="126" t="s">
        <v>549</v>
      </c>
      <c r="F696" s="126" t="s">
        <v>550</v>
      </c>
      <c r="G696" s="126" t="s">
        <v>550</v>
      </c>
      <c r="H696" s="126" t="s">
        <v>551</v>
      </c>
      <c r="I696" s="126" t="s">
        <v>550</v>
      </c>
      <c r="J696" s="1121"/>
      <c r="K696" s="1121"/>
      <c r="L696" s="1121"/>
      <c r="M696" s="1121"/>
      <c r="N696" s="1231"/>
      <c r="O696" s="126"/>
    </row>
    <row r="697" spans="1:16" ht="38.25" x14ac:dyDescent="0.2">
      <c r="A697" s="1208"/>
      <c r="B697" s="1335"/>
      <c r="C697" s="10" t="s">
        <v>3343</v>
      </c>
      <c r="D697" s="126">
        <v>36.6</v>
      </c>
      <c r="E697" s="126" t="s">
        <v>552</v>
      </c>
      <c r="F697" s="126" t="s">
        <v>552</v>
      </c>
      <c r="G697" s="126" t="s">
        <v>552</v>
      </c>
      <c r="H697" s="126" t="s">
        <v>552</v>
      </c>
      <c r="I697" s="126" t="s">
        <v>552</v>
      </c>
      <c r="J697" s="1121"/>
      <c r="K697" s="1121"/>
      <c r="L697" s="1121"/>
      <c r="M697" s="1121"/>
      <c r="N697" s="997"/>
      <c r="O697" s="126"/>
    </row>
    <row r="698" spans="1:16" ht="38.25" x14ac:dyDescent="0.2">
      <c r="A698" s="1208"/>
      <c r="B698" s="1335"/>
      <c r="C698" s="10" t="s">
        <v>3344</v>
      </c>
      <c r="D698" s="126" t="s">
        <v>553</v>
      </c>
      <c r="E698" s="126" t="s">
        <v>90</v>
      </c>
      <c r="F698" s="126" t="s">
        <v>90</v>
      </c>
      <c r="G698" s="126" t="s">
        <v>90</v>
      </c>
      <c r="H698" s="126" t="s">
        <v>90</v>
      </c>
      <c r="I698" s="126" t="s">
        <v>90</v>
      </c>
      <c r="J698" s="1121"/>
      <c r="K698" s="1121"/>
      <c r="L698" s="1121"/>
      <c r="M698" s="1121"/>
      <c r="N698" s="996" t="s">
        <v>985</v>
      </c>
      <c r="O698" s="126"/>
    </row>
    <row r="699" spans="1:16" ht="38.25" x14ac:dyDescent="0.2">
      <c r="A699" s="1208"/>
      <c r="B699" s="1335"/>
      <c r="C699" s="10" t="s">
        <v>3345</v>
      </c>
      <c r="D699" s="126">
        <v>4.8</v>
      </c>
      <c r="E699" s="126" t="s">
        <v>554</v>
      </c>
      <c r="F699" s="126" t="s">
        <v>554</v>
      </c>
      <c r="G699" s="126" t="s">
        <v>554</v>
      </c>
      <c r="H699" s="126" t="s">
        <v>554</v>
      </c>
      <c r="I699" s="126" t="s">
        <v>554</v>
      </c>
      <c r="J699" s="1121"/>
      <c r="K699" s="1121"/>
      <c r="L699" s="1121"/>
      <c r="M699" s="1121"/>
      <c r="N699" s="997"/>
      <c r="O699" s="126"/>
    </row>
    <row r="700" spans="1:16" ht="25.5" x14ac:dyDescent="0.2">
      <c r="A700" s="1208"/>
      <c r="B700" s="1335"/>
      <c r="C700" s="10" t="s">
        <v>3346</v>
      </c>
      <c r="D700" s="126"/>
      <c r="E700" s="126"/>
      <c r="F700" s="126"/>
      <c r="G700" s="126"/>
      <c r="H700" s="126"/>
      <c r="I700" s="126"/>
      <c r="J700" s="1121"/>
      <c r="K700" s="1121"/>
      <c r="L700" s="1121"/>
      <c r="M700" s="1121"/>
      <c r="N700" s="996" t="s">
        <v>982</v>
      </c>
      <c r="O700" s="126"/>
    </row>
    <row r="701" spans="1:16" x14ac:dyDescent="0.2">
      <c r="A701" s="1208"/>
      <c r="B701" s="1335"/>
      <c r="C701" s="293" t="s">
        <v>3400</v>
      </c>
      <c r="D701" s="126"/>
      <c r="E701" s="126"/>
      <c r="F701" s="126"/>
      <c r="G701" s="126"/>
      <c r="H701" s="126"/>
      <c r="I701" s="126"/>
      <c r="J701" s="1121"/>
      <c r="K701" s="1121"/>
      <c r="L701" s="1121"/>
      <c r="M701" s="1121"/>
      <c r="N701" s="1231"/>
      <c r="O701" s="126"/>
    </row>
    <row r="702" spans="1:16" x14ac:dyDescent="0.2">
      <c r="A702" s="1208"/>
      <c r="B702" s="1335"/>
      <c r="C702" s="10" t="s">
        <v>3335</v>
      </c>
      <c r="D702" s="126">
        <v>99.3</v>
      </c>
      <c r="E702" s="126">
        <v>99.7</v>
      </c>
      <c r="F702" s="126">
        <v>100</v>
      </c>
      <c r="G702" s="126">
        <v>100</v>
      </c>
      <c r="H702" s="126">
        <v>100</v>
      </c>
      <c r="I702" s="126">
        <v>100</v>
      </c>
      <c r="J702" s="1121"/>
      <c r="K702" s="1121"/>
      <c r="L702" s="1121"/>
      <c r="M702" s="1121"/>
      <c r="N702" s="1231"/>
      <c r="O702" s="126"/>
    </row>
    <row r="703" spans="1:16" x14ac:dyDescent="0.2">
      <c r="A703" s="1208"/>
      <c r="B703" s="1335"/>
      <c r="C703" s="10" t="s">
        <v>3347</v>
      </c>
      <c r="D703" s="126" t="s">
        <v>662</v>
      </c>
      <c r="E703" s="126">
        <v>70</v>
      </c>
      <c r="F703" s="126">
        <v>70</v>
      </c>
      <c r="G703" s="126">
        <v>70</v>
      </c>
      <c r="H703" s="126">
        <v>80</v>
      </c>
      <c r="I703" s="126">
        <v>85</v>
      </c>
      <c r="J703" s="1121"/>
      <c r="K703" s="1121"/>
      <c r="L703" s="1121"/>
      <c r="M703" s="1121"/>
      <c r="N703" s="1231"/>
      <c r="O703" s="126"/>
    </row>
    <row r="704" spans="1:16" x14ac:dyDescent="0.2">
      <c r="A704" s="1208"/>
      <c r="B704" s="1335"/>
      <c r="C704" s="293" t="s">
        <v>3348</v>
      </c>
      <c r="D704" s="126"/>
      <c r="E704" s="126"/>
      <c r="F704" s="126"/>
      <c r="G704" s="126"/>
      <c r="H704" s="126"/>
      <c r="I704" s="126"/>
      <c r="J704" s="1121"/>
      <c r="K704" s="1121"/>
      <c r="L704" s="1121"/>
      <c r="M704" s="1121"/>
      <c r="N704" s="1231"/>
      <c r="O704" s="126"/>
    </row>
    <row r="705" spans="1:15" x14ac:dyDescent="0.2">
      <c r="A705" s="1208"/>
      <c r="B705" s="1335"/>
      <c r="C705" s="10" t="s">
        <v>3335</v>
      </c>
      <c r="D705" s="126">
        <v>86.5</v>
      </c>
      <c r="E705" s="126">
        <v>89</v>
      </c>
      <c r="F705" s="126">
        <v>90</v>
      </c>
      <c r="G705" s="126">
        <v>90</v>
      </c>
      <c r="H705" s="126">
        <v>92</v>
      </c>
      <c r="I705" s="126">
        <v>95</v>
      </c>
      <c r="J705" s="1121"/>
      <c r="K705" s="1121"/>
      <c r="L705" s="1121"/>
      <c r="M705" s="1121"/>
      <c r="N705" s="1231"/>
      <c r="O705" s="126"/>
    </row>
    <row r="706" spans="1:15" x14ac:dyDescent="0.2">
      <c r="A706" s="1208"/>
      <c r="B706" s="1335"/>
      <c r="C706" s="10" t="s">
        <v>3347</v>
      </c>
      <c r="D706" s="126" t="s">
        <v>662</v>
      </c>
      <c r="E706" s="126">
        <v>70</v>
      </c>
      <c r="F706" s="126">
        <v>70</v>
      </c>
      <c r="G706" s="126">
        <v>70</v>
      </c>
      <c r="H706" s="126">
        <v>80</v>
      </c>
      <c r="I706" s="126">
        <v>85</v>
      </c>
      <c r="J706" s="1121"/>
      <c r="K706" s="1121"/>
      <c r="L706" s="1121"/>
      <c r="M706" s="1121"/>
      <c r="N706" s="1231"/>
      <c r="O706" s="126"/>
    </row>
    <row r="707" spans="1:15" x14ac:dyDescent="0.2">
      <c r="A707" s="1208"/>
      <c r="B707" s="1335"/>
      <c r="C707" s="293" t="s">
        <v>556</v>
      </c>
      <c r="D707" s="126"/>
      <c r="E707" s="126"/>
      <c r="F707" s="126"/>
      <c r="G707" s="126"/>
      <c r="H707" s="126"/>
      <c r="I707" s="126"/>
      <c r="J707" s="1121"/>
      <c r="K707" s="1121"/>
      <c r="L707" s="1121"/>
      <c r="M707" s="1121"/>
      <c r="N707" s="1231"/>
      <c r="O707" s="126"/>
    </row>
    <row r="708" spans="1:15" x14ac:dyDescent="0.2">
      <c r="A708" s="1208"/>
      <c r="B708" s="1335"/>
      <c r="C708" s="10" t="s">
        <v>3335</v>
      </c>
      <c r="D708" s="126">
        <v>84</v>
      </c>
      <c r="E708" s="126">
        <v>86</v>
      </c>
      <c r="F708" s="126">
        <v>86.5</v>
      </c>
      <c r="G708" s="126">
        <v>87</v>
      </c>
      <c r="H708" s="126">
        <v>88</v>
      </c>
      <c r="I708" s="126">
        <v>90</v>
      </c>
      <c r="J708" s="1121"/>
      <c r="K708" s="1121"/>
      <c r="L708" s="1121"/>
      <c r="M708" s="1121"/>
      <c r="N708" s="1231"/>
      <c r="O708" s="126"/>
    </row>
    <row r="709" spans="1:15" x14ac:dyDescent="0.2">
      <c r="A709" s="1208"/>
      <c r="B709" s="1335"/>
      <c r="C709" s="10" t="s">
        <v>3347</v>
      </c>
      <c r="D709" s="126" t="s">
        <v>662</v>
      </c>
      <c r="E709" s="126">
        <v>60</v>
      </c>
      <c r="F709" s="126">
        <v>65</v>
      </c>
      <c r="G709" s="126">
        <v>70</v>
      </c>
      <c r="H709" s="126">
        <v>75</v>
      </c>
      <c r="I709" s="126">
        <v>80</v>
      </c>
      <c r="J709" s="1121"/>
      <c r="K709" s="1121"/>
      <c r="L709" s="1121"/>
      <c r="M709" s="1121"/>
      <c r="N709" s="1231"/>
      <c r="O709" s="126"/>
    </row>
    <row r="710" spans="1:15" x14ac:dyDescent="0.2">
      <c r="A710" s="1208"/>
      <c r="B710" s="1335"/>
      <c r="C710" s="293" t="s">
        <v>557</v>
      </c>
      <c r="D710" s="126"/>
      <c r="E710" s="126"/>
      <c r="F710" s="126"/>
      <c r="G710" s="126"/>
      <c r="H710" s="126"/>
      <c r="I710" s="126"/>
      <c r="J710" s="1121"/>
      <c r="K710" s="1121"/>
      <c r="L710" s="1121"/>
      <c r="M710" s="1121"/>
      <c r="N710" s="1231"/>
      <c r="O710" s="126"/>
    </row>
    <row r="711" spans="1:15" x14ac:dyDescent="0.2">
      <c r="A711" s="1208"/>
      <c r="B711" s="1335"/>
      <c r="C711" s="10" t="s">
        <v>3335</v>
      </c>
      <c r="D711" s="126">
        <v>100</v>
      </c>
      <c r="E711" s="126">
        <v>100</v>
      </c>
      <c r="F711" s="126">
        <v>100</v>
      </c>
      <c r="G711" s="126">
        <v>100</v>
      </c>
      <c r="H711" s="126">
        <v>100</v>
      </c>
      <c r="I711" s="126">
        <v>100</v>
      </c>
      <c r="J711" s="1121"/>
      <c r="K711" s="1121"/>
      <c r="L711" s="1121"/>
      <c r="M711" s="1121"/>
      <c r="N711" s="1231"/>
      <c r="O711" s="126"/>
    </row>
    <row r="712" spans="1:15" x14ac:dyDescent="0.2">
      <c r="A712" s="1208"/>
      <c r="B712" s="1335"/>
      <c r="C712" s="10" t="s">
        <v>3347</v>
      </c>
      <c r="D712" s="126">
        <v>92</v>
      </c>
      <c r="E712" s="126">
        <v>100</v>
      </c>
      <c r="F712" s="126">
        <v>100</v>
      </c>
      <c r="G712" s="126">
        <v>100</v>
      </c>
      <c r="H712" s="126">
        <v>100</v>
      </c>
      <c r="I712" s="126">
        <v>100</v>
      </c>
      <c r="J712" s="1121"/>
      <c r="K712" s="1121"/>
      <c r="L712" s="1121"/>
      <c r="M712" s="1121"/>
      <c r="N712" s="997"/>
      <c r="O712" s="126"/>
    </row>
    <row r="713" spans="1:15" ht="38.25" x14ac:dyDescent="0.2">
      <c r="A713" s="865" t="s">
        <v>2973</v>
      </c>
      <c r="B713" s="93" t="s">
        <v>2248</v>
      </c>
      <c r="C713" s="17" t="s">
        <v>108</v>
      </c>
      <c r="D713" s="222"/>
      <c r="E713" s="123" t="s">
        <v>103</v>
      </c>
      <c r="F713" s="123"/>
      <c r="G713" s="123" t="s">
        <v>103</v>
      </c>
      <c r="H713" s="123"/>
      <c r="I713" s="123" t="s">
        <v>103</v>
      </c>
      <c r="J713" s="679">
        <v>5</v>
      </c>
      <c r="K713" s="683">
        <v>5</v>
      </c>
      <c r="L713" s="679"/>
      <c r="M713" s="679"/>
      <c r="N713" s="123" t="s">
        <v>982</v>
      </c>
      <c r="O713" s="222" t="s">
        <v>17</v>
      </c>
    </row>
    <row r="714" spans="1:15" ht="25.5" x14ac:dyDescent="0.2">
      <c r="A714" s="865" t="s">
        <v>2974</v>
      </c>
      <c r="B714" s="93" t="s">
        <v>2369</v>
      </c>
      <c r="C714" s="17" t="s">
        <v>104</v>
      </c>
      <c r="D714" s="222"/>
      <c r="E714" s="123" t="s">
        <v>103</v>
      </c>
      <c r="F714" s="123" t="s">
        <v>103</v>
      </c>
      <c r="G714" s="123" t="s">
        <v>103</v>
      </c>
      <c r="H714" s="123" t="s">
        <v>103</v>
      </c>
      <c r="I714" s="123" t="s">
        <v>103</v>
      </c>
      <c r="J714" s="679">
        <v>12</v>
      </c>
      <c r="K714" s="683">
        <v>12</v>
      </c>
      <c r="L714" s="679"/>
      <c r="M714" s="679"/>
      <c r="N714" s="123" t="s">
        <v>986</v>
      </c>
      <c r="O714" s="222"/>
    </row>
    <row r="715" spans="1:15" ht="76.5" x14ac:dyDescent="0.2">
      <c r="A715" s="865" t="s">
        <v>2975</v>
      </c>
      <c r="B715" s="406" t="s">
        <v>2502</v>
      </c>
      <c r="C715" s="17" t="s">
        <v>402</v>
      </c>
      <c r="D715" s="222"/>
      <c r="E715" s="123" t="s">
        <v>103</v>
      </c>
      <c r="F715" s="222" t="s">
        <v>103</v>
      </c>
      <c r="G715" s="222" t="s">
        <v>103</v>
      </c>
      <c r="H715" s="222" t="s">
        <v>103</v>
      </c>
      <c r="I715" s="222" t="s">
        <v>103</v>
      </c>
      <c r="J715" s="679">
        <v>0.02</v>
      </c>
      <c r="K715" s="683">
        <v>0.02</v>
      </c>
      <c r="L715" s="679"/>
      <c r="M715" s="679"/>
      <c r="N715" s="123" t="s">
        <v>987</v>
      </c>
      <c r="O715" s="222"/>
    </row>
    <row r="716" spans="1:15" ht="51" x14ac:dyDescent="0.2">
      <c r="A716" s="865" t="s">
        <v>2976</v>
      </c>
      <c r="B716" s="93" t="s">
        <v>2585</v>
      </c>
      <c r="C716" s="17" t="s">
        <v>105</v>
      </c>
      <c r="D716" s="222"/>
      <c r="E716" s="123" t="s">
        <v>103</v>
      </c>
      <c r="F716" s="123" t="s">
        <v>103</v>
      </c>
      <c r="G716" s="123" t="s">
        <v>103</v>
      </c>
      <c r="H716" s="123" t="s">
        <v>103</v>
      </c>
      <c r="I716" s="123" t="s">
        <v>103</v>
      </c>
      <c r="J716" s="679">
        <v>0.1</v>
      </c>
      <c r="K716" s="683">
        <v>0.1</v>
      </c>
      <c r="L716" s="679"/>
      <c r="M716" s="679"/>
      <c r="N716" s="123" t="s">
        <v>982</v>
      </c>
      <c r="O716" s="222"/>
    </row>
    <row r="717" spans="1:15" ht="38.25" x14ac:dyDescent="0.2">
      <c r="A717" s="865">
        <v>110</v>
      </c>
      <c r="B717" s="403" t="s">
        <v>3349</v>
      </c>
      <c r="C717" s="10" t="s">
        <v>1774</v>
      </c>
      <c r="D717" s="126" t="s">
        <v>558</v>
      </c>
      <c r="E717" s="126" t="s">
        <v>559</v>
      </c>
      <c r="F717" s="126" t="s">
        <v>560</v>
      </c>
      <c r="G717" s="126" t="s">
        <v>561</v>
      </c>
      <c r="H717" s="126" t="s">
        <v>1635</v>
      </c>
      <c r="I717" s="126" t="s">
        <v>562</v>
      </c>
      <c r="J717" s="584">
        <f>SUM(J718:J725)</f>
        <v>302.3</v>
      </c>
      <c r="K717" s="584">
        <f>SUM(K718:K725)</f>
        <v>302.3</v>
      </c>
      <c r="L717" s="584">
        <f>SUM(L718:L725)</f>
        <v>0</v>
      </c>
      <c r="M717" s="584">
        <f>SUM(M718:M725)</f>
        <v>0</v>
      </c>
      <c r="N717" s="126" t="s">
        <v>988</v>
      </c>
      <c r="O717" s="126"/>
    </row>
    <row r="718" spans="1:15" ht="25.5" x14ac:dyDescent="0.2">
      <c r="A718" s="865" t="s">
        <v>2973</v>
      </c>
      <c r="B718" s="93" t="s">
        <v>2249</v>
      </c>
      <c r="C718" s="17" t="s">
        <v>1891</v>
      </c>
      <c r="D718" s="222"/>
      <c r="E718" s="123" t="s">
        <v>103</v>
      </c>
      <c r="F718" s="123" t="s">
        <v>103</v>
      </c>
      <c r="G718" s="123" t="s">
        <v>103</v>
      </c>
      <c r="H718" s="123" t="s">
        <v>103</v>
      </c>
      <c r="I718" s="123" t="s">
        <v>103</v>
      </c>
      <c r="J718" s="646">
        <v>0.1</v>
      </c>
      <c r="K718" s="517">
        <v>0.1</v>
      </c>
      <c r="L718" s="679"/>
      <c r="M718" s="679"/>
      <c r="N718" s="123" t="s">
        <v>982</v>
      </c>
      <c r="O718" s="222"/>
    </row>
    <row r="719" spans="1:15" ht="38.25" x14ac:dyDescent="0.2">
      <c r="A719" s="865" t="s">
        <v>2974</v>
      </c>
      <c r="B719" s="93" t="s">
        <v>2370</v>
      </c>
      <c r="C719" s="17" t="s">
        <v>3401</v>
      </c>
      <c r="D719" s="222"/>
      <c r="E719" s="123" t="s">
        <v>103</v>
      </c>
      <c r="F719" s="123" t="s">
        <v>103</v>
      </c>
      <c r="G719" s="123" t="s">
        <v>103</v>
      </c>
      <c r="H719" s="123" t="s">
        <v>103</v>
      </c>
      <c r="I719" s="123" t="s">
        <v>103</v>
      </c>
      <c r="J719" s="646">
        <v>0.02</v>
      </c>
      <c r="K719" s="517">
        <v>0.02</v>
      </c>
      <c r="L719" s="680"/>
      <c r="M719" s="680"/>
      <c r="N719" s="123" t="s">
        <v>1029</v>
      </c>
      <c r="O719" s="222"/>
    </row>
    <row r="720" spans="1:15" ht="51" x14ac:dyDescent="0.2">
      <c r="A720" s="865" t="s">
        <v>2975</v>
      </c>
      <c r="B720" s="93" t="s">
        <v>2503</v>
      </c>
      <c r="C720" s="17" t="s">
        <v>108</v>
      </c>
      <c r="D720" s="222"/>
      <c r="E720" s="123" t="s">
        <v>103</v>
      </c>
      <c r="F720" s="123" t="s">
        <v>103</v>
      </c>
      <c r="G720" s="123"/>
      <c r="H720" s="123"/>
      <c r="I720" s="123"/>
      <c r="J720" s="646">
        <v>0.04</v>
      </c>
      <c r="K720" s="517">
        <v>0.04</v>
      </c>
      <c r="L720" s="679"/>
      <c r="M720" s="679"/>
      <c r="N720" s="123" t="s">
        <v>982</v>
      </c>
      <c r="O720" s="222"/>
    </row>
    <row r="721" spans="1:15" ht="38.25" x14ac:dyDescent="0.2">
      <c r="A721" s="865" t="s">
        <v>2976</v>
      </c>
      <c r="B721" s="93" t="s">
        <v>2586</v>
      </c>
      <c r="C721" s="17" t="s">
        <v>109</v>
      </c>
      <c r="D721" s="222"/>
      <c r="E721" s="123" t="s">
        <v>103</v>
      </c>
      <c r="F721" s="123" t="s">
        <v>103</v>
      </c>
      <c r="G721" s="123"/>
      <c r="H721" s="123"/>
      <c r="I721" s="123"/>
      <c r="J721" s="646">
        <v>0.02</v>
      </c>
      <c r="K721" s="517">
        <v>0.02</v>
      </c>
      <c r="L721" s="681"/>
      <c r="M721" s="679"/>
      <c r="N721" s="123" t="s">
        <v>982</v>
      </c>
      <c r="O721" s="222"/>
    </row>
    <row r="722" spans="1:15" ht="51" x14ac:dyDescent="0.2">
      <c r="A722" s="865" t="s">
        <v>2977</v>
      </c>
      <c r="B722" s="93" t="s">
        <v>2687</v>
      </c>
      <c r="C722" s="17" t="s">
        <v>110</v>
      </c>
      <c r="D722" s="222"/>
      <c r="E722" s="123" t="s">
        <v>103</v>
      </c>
      <c r="F722" s="123" t="s">
        <v>103</v>
      </c>
      <c r="G722" s="123"/>
      <c r="H722" s="123"/>
      <c r="I722" s="123"/>
      <c r="J722" s="646">
        <v>0.02</v>
      </c>
      <c r="K722" s="517">
        <v>0.02</v>
      </c>
      <c r="L722" s="681"/>
      <c r="M722" s="679"/>
      <c r="N722" s="123" t="s">
        <v>982</v>
      </c>
      <c r="O722" s="222"/>
    </row>
    <row r="723" spans="1:15" ht="51" x14ac:dyDescent="0.2">
      <c r="A723" s="865" t="s">
        <v>2978</v>
      </c>
      <c r="B723" s="93" t="s">
        <v>2744</v>
      </c>
      <c r="C723" s="17" t="s">
        <v>403</v>
      </c>
      <c r="D723" s="222"/>
      <c r="E723" s="123" t="s">
        <v>103</v>
      </c>
      <c r="F723" s="123" t="s">
        <v>103</v>
      </c>
      <c r="G723" s="123" t="s">
        <v>103</v>
      </c>
      <c r="H723" s="123" t="s">
        <v>103</v>
      </c>
      <c r="I723" s="123" t="s">
        <v>103</v>
      </c>
      <c r="J723" s="646">
        <v>300</v>
      </c>
      <c r="K723" s="517">
        <v>300</v>
      </c>
      <c r="L723" s="679"/>
      <c r="M723" s="679"/>
      <c r="N723" s="123" t="s">
        <v>982</v>
      </c>
      <c r="O723" s="222"/>
    </row>
    <row r="724" spans="1:15" ht="38.25" x14ac:dyDescent="0.2">
      <c r="A724" s="865" t="s">
        <v>2979</v>
      </c>
      <c r="B724" s="93" t="s">
        <v>2814</v>
      </c>
      <c r="C724" s="17" t="s">
        <v>1892</v>
      </c>
      <c r="D724" s="222"/>
      <c r="E724" s="123" t="s">
        <v>103</v>
      </c>
      <c r="F724" s="123" t="s">
        <v>103</v>
      </c>
      <c r="G724" s="123" t="s">
        <v>103</v>
      </c>
      <c r="H724" s="123" t="s">
        <v>103</v>
      </c>
      <c r="I724" s="123" t="s">
        <v>103</v>
      </c>
      <c r="J724" s="646">
        <v>0.1</v>
      </c>
      <c r="K724" s="517">
        <v>0.1</v>
      </c>
      <c r="L724" s="679"/>
      <c r="M724" s="679"/>
      <c r="N724" s="123" t="s">
        <v>982</v>
      </c>
      <c r="O724" s="222"/>
    </row>
    <row r="725" spans="1:15" ht="51" x14ac:dyDescent="0.2">
      <c r="A725" s="865" t="s">
        <v>2980</v>
      </c>
      <c r="B725" s="93" t="s">
        <v>2873</v>
      </c>
      <c r="C725" s="17" t="s">
        <v>404</v>
      </c>
      <c r="D725" s="222"/>
      <c r="E725" s="123" t="s">
        <v>103</v>
      </c>
      <c r="F725" s="123" t="s">
        <v>103</v>
      </c>
      <c r="G725" s="123" t="s">
        <v>103</v>
      </c>
      <c r="H725" s="123" t="s">
        <v>103</v>
      </c>
      <c r="I725" s="123" t="s">
        <v>103</v>
      </c>
      <c r="J725" s="646">
        <v>2</v>
      </c>
      <c r="K725" s="517">
        <v>2</v>
      </c>
      <c r="L725" s="679"/>
      <c r="M725" s="679"/>
      <c r="N725" s="123" t="s">
        <v>989</v>
      </c>
      <c r="O725" s="222"/>
    </row>
    <row r="726" spans="1:15" ht="63.75" x14ac:dyDescent="0.2">
      <c r="A726" s="1105">
        <v>111</v>
      </c>
      <c r="B726" s="1228" t="s">
        <v>3095</v>
      </c>
      <c r="C726" s="27" t="s">
        <v>1773</v>
      </c>
      <c r="D726" s="198" t="s">
        <v>662</v>
      </c>
      <c r="E726" s="198"/>
      <c r="F726" s="198"/>
      <c r="G726" s="198"/>
      <c r="H726" s="198"/>
      <c r="I726" s="198"/>
      <c r="J726" s="1226">
        <f>J736</f>
        <v>23.330000000000002</v>
      </c>
      <c r="K726" s="1226">
        <f>K736</f>
        <v>23.03</v>
      </c>
      <c r="L726" s="1226">
        <f>L736</f>
        <v>0</v>
      </c>
      <c r="M726" s="1226">
        <f>M736</f>
        <v>0.3</v>
      </c>
      <c r="N726" s="1122" t="s">
        <v>982</v>
      </c>
      <c r="O726" s="198"/>
    </row>
    <row r="727" spans="1:15" x14ac:dyDescent="0.2">
      <c r="A727" s="1106"/>
      <c r="B727" s="1229"/>
      <c r="C727" s="27" t="s">
        <v>111</v>
      </c>
      <c r="D727" s="198" t="s">
        <v>662</v>
      </c>
      <c r="E727" s="198"/>
      <c r="F727" s="198"/>
      <c r="G727" s="198"/>
      <c r="H727" s="198"/>
      <c r="I727" s="198">
        <v>90</v>
      </c>
      <c r="J727" s="1227"/>
      <c r="K727" s="1227"/>
      <c r="L727" s="1227"/>
      <c r="M727" s="1227"/>
      <c r="N727" s="1021"/>
      <c r="O727" s="198"/>
    </row>
    <row r="728" spans="1:15" x14ac:dyDescent="0.2">
      <c r="A728" s="1106"/>
      <c r="B728" s="1229"/>
      <c r="C728" s="27" t="s">
        <v>563</v>
      </c>
      <c r="D728" s="198" t="s">
        <v>662</v>
      </c>
      <c r="E728" s="198"/>
      <c r="F728" s="198"/>
      <c r="G728" s="198"/>
      <c r="H728" s="198"/>
      <c r="I728" s="198">
        <v>90</v>
      </c>
      <c r="J728" s="1227"/>
      <c r="K728" s="1227"/>
      <c r="L728" s="1227"/>
      <c r="M728" s="1227"/>
      <c r="N728" s="1021"/>
      <c r="O728" s="198"/>
    </row>
    <row r="729" spans="1:15" ht="25.5" x14ac:dyDescent="0.2">
      <c r="A729" s="1106"/>
      <c r="B729" s="1229"/>
      <c r="C729" s="27" t="s">
        <v>112</v>
      </c>
      <c r="D729" s="198" t="s">
        <v>662</v>
      </c>
      <c r="E729" s="198"/>
      <c r="F729" s="198"/>
      <c r="G729" s="198"/>
      <c r="H729" s="198"/>
      <c r="I729" s="198">
        <v>100</v>
      </c>
      <c r="J729" s="1227"/>
      <c r="K729" s="1227"/>
      <c r="L729" s="1227"/>
      <c r="M729" s="1227"/>
      <c r="N729" s="1021"/>
      <c r="O729" s="198"/>
    </row>
    <row r="730" spans="1:15" ht="25.5" x14ac:dyDescent="0.2">
      <c r="A730" s="1106"/>
      <c r="B730" s="1229"/>
      <c r="C730" s="27" t="s">
        <v>113</v>
      </c>
      <c r="D730" s="198" t="s">
        <v>662</v>
      </c>
      <c r="E730" s="198"/>
      <c r="F730" s="198"/>
      <c r="G730" s="198"/>
      <c r="H730" s="198"/>
      <c r="I730" s="198">
        <v>100</v>
      </c>
      <c r="J730" s="1227"/>
      <c r="K730" s="1227"/>
      <c r="L730" s="1227"/>
      <c r="M730" s="1227"/>
      <c r="N730" s="1021"/>
      <c r="O730" s="198"/>
    </row>
    <row r="731" spans="1:15" ht="25.5" x14ac:dyDescent="0.2">
      <c r="A731" s="1106"/>
      <c r="B731" s="1229"/>
      <c r="C731" s="27" t="s">
        <v>114</v>
      </c>
      <c r="D731" s="198" t="s">
        <v>662</v>
      </c>
      <c r="E731" s="198"/>
      <c r="F731" s="198"/>
      <c r="G731" s="198"/>
      <c r="H731" s="198"/>
      <c r="I731" s="198">
        <v>100</v>
      </c>
      <c r="J731" s="1227"/>
      <c r="K731" s="1227"/>
      <c r="L731" s="1227"/>
      <c r="M731" s="1227"/>
      <c r="N731" s="1021"/>
      <c r="O731" s="198"/>
    </row>
    <row r="732" spans="1:15" ht="25.5" x14ac:dyDescent="0.2">
      <c r="A732" s="1106"/>
      <c r="B732" s="1229"/>
      <c r="C732" s="27" t="s">
        <v>115</v>
      </c>
      <c r="D732" s="198" t="s">
        <v>662</v>
      </c>
      <c r="E732" s="198"/>
      <c r="F732" s="198"/>
      <c r="G732" s="198"/>
      <c r="H732" s="198"/>
      <c r="I732" s="198">
        <v>100</v>
      </c>
      <c r="J732" s="1227"/>
      <c r="K732" s="1227"/>
      <c r="L732" s="1227"/>
      <c r="M732" s="1227"/>
      <c r="N732" s="1021"/>
      <c r="O732" s="198"/>
    </row>
    <row r="733" spans="1:15" ht="38.25" x14ac:dyDescent="0.2">
      <c r="A733" s="1106"/>
      <c r="B733" s="1229"/>
      <c r="C733" s="27" t="s">
        <v>405</v>
      </c>
      <c r="D733" s="198" t="s">
        <v>662</v>
      </c>
      <c r="E733" s="198" t="s">
        <v>90</v>
      </c>
      <c r="F733" s="198" t="s">
        <v>101</v>
      </c>
      <c r="G733" s="198" t="s">
        <v>99</v>
      </c>
      <c r="H733" s="198" t="s">
        <v>89</v>
      </c>
      <c r="I733" s="198">
        <v>60</v>
      </c>
      <c r="J733" s="1227"/>
      <c r="K733" s="1227"/>
      <c r="L733" s="1227"/>
      <c r="M733" s="1227"/>
      <c r="N733" s="1021"/>
      <c r="O733" s="198"/>
    </row>
    <row r="734" spans="1:15" ht="38.25" x14ac:dyDescent="0.2">
      <c r="A734" s="1106"/>
      <c r="B734" s="1229"/>
      <c r="C734" s="292" t="s">
        <v>1912</v>
      </c>
      <c r="D734" s="198">
        <v>55</v>
      </c>
      <c r="E734" s="198" t="s">
        <v>116</v>
      </c>
      <c r="F734" s="198" t="s">
        <v>116</v>
      </c>
      <c r="G734" s="198">
        <v>55</v>
      </c>
      <c r="H734" s="198" t="s">
        <v>1913</v>
      </c>
      <c r="I734" s="198">
        <v>60</v>
      </c>
      <c r="J734" s="1227"/>
      <c r="K734" s="1227"/>
      <c r="L734" s="1227"/>
      <c r="M734" s="1227"/>
      <c r="N734" s="1022"/>
      <c r="O734" s="198"/>
    </row>
    <row r="735" spans="1:15" ht="38.25" x14ac:dyDescent="0.2">
      <c r="A735" s="1107"/>
      <c r="B735" s="1230"/>
      <c r="C735" s="292" t="s">
        <v>564</v>
      </c>
      <c r="D735" s="198" t="s">
        <v>559</v>
      </c>
      <c r="E735" s="198" t="s">
        <v>565</v>
      </c>
      <c r="F735" s="198" t="s">
        <v>566</v>
      </c>
      <c r="G735" s="198" t="s">
        <v>567</v>
      </c>
      <c r="H735" s="198" t="s">
        <v>568</v>
      </c>
      <c r="I735" s="198" t="s">
        <v>569</v>
      </c>
      <c r="J735" s="1115"/>
      <c r="K735" s="1115"/>
      <c r="L735" s="1115"/>
      <c r="M735" s="1115"/>
      <c r="N735" s="198" t="s">
        <v>1636</v>
      </c>
      <c r="O735" s="198"/>
    </row>
    <row r="736" spans="1:15" ht="38.25" x14ac:dyDescent="0.2">
      <c r="A736" s="1105">
        <v>112</v>
      </c>
      <c r="B736" s="1123" t="s">
        <v>3096</v>
      </c>
      <c r="C736" s="1124" t="s">
        <v>1914</v>
      </c>
      <c r="D736" s="199">
        <v>1</v>
      </c>
      <c r="E736" s="199" t="s">
        <v>570</v>
      </c>
      <c r="F736" s="199" t="s">
        <v>571</v>
      </c>
      <c r="G736" s="199" t="s">
        <v>571</v>
      </c>
      <c r="H736" s="199" t="s">
        <v>570</v>
      </c>
      <c r="I736" s="199" t="s">
        <v>570</v>
      </c>
      <c r="J736" s="1126">
        <f>J740+J747+J757</f>
        <v>23.330000000000002</v>
      </c>
      <c r="K736" s="1126">
        <f>K740+K747+K757</f>
        <v>23.03</v>
      </c>
      <c r="L736" s="1126">
        <f>L740+L747+L757</f>
        <v>0</v>
      </c>
      <c r="M736" s="1126">
        <f>M740+M747+M757</f>
        <v>0.3</v>
      </c>
      <c r="N736" s="961" t="s">
        <v>982</v>
      </c>
      <c r="O736" s="199"/>
    </row>
    <row r="737" spans="1:15" ht="25.5" x14ac:dyDescent="0.2">
      <c r="A737" s="1106"/>
      <c r="B737" s="1124"/>
      <c r="C737" s="1124"/>
      <c r="D737" s="199" t="s">
        <v>662</v>
      </c>
      <c r="E737" s="199" t="s">
        <v>123</v>
      </c>
      <c r="F737" s="199">
        <v>20</v>
      </c>
      <c r="G737" s="199" t="s">
        <v>118</v>
      </c>
      <c r="H737" s="199" t="s">
        <v>90</v>
      </c>
      <c r="I737" s="199">
        <v>40</v>
      </c>
      <c r="J737" s="1127"/>
      <c r="K737" s="1127"/>
      <c r="L737" s="1127"/>
      <c r="M737" s="1127"/>
      <c r="N737" s="963"/>
      <c r="O737" s="199"/>
    </row>
    <row r="738" spans="1:15" x14ac:dyDescent="0.2">
      <c r="A738" s="1106"/>
      <c r="B738" s="1124"/>
      <c r="C738" s="1124"/>
      <c r="D738" s="199">
        <v>20</v>
      </c>
      <c r="E738" s="199">
        <v>30</v>
      </c>
      <c r="F738" s="199">
        <v>40</v>
      </c>
      <c r="G738" s="199">
        <v>45</v>
      </c>
      <c r="H738" s="199">
        <v>50</v>
      </c>
      <c r="I738" s="199">
        <v>60</v>
      </c>
      <c r="J738" s="1127"/>
      <c r="K738" s="1127"/>
      <c r="L738" s="1127"/>
      <c r="M738" s="1127"/>
      <c r="N738" s="199" t="s">
        <v>990</v>
      </c>
      <c r="O738" s="199"/>
    </row>
    <row r="739" spans="1:15" x14ac:dyDescent="0.2">
      <c r="A739" s="1107"/>
      <c r="B739" s="1125"/>
      <c r="C739" s="1125"/>
      <c r="D739" s="199">
        <v>15</v>
      </c>
      <c r="E739" s="199">
        <v>16</v>
      </c>
      <c r="F739" s="199">
        <v>18</v>
      </c>
      <c r="G739" s="199">
        <v>20</v>
      </c>
      <c r="H739" s="199">
        <v>22</v>
      </c>
      <c r="I739" s="199">
        <v>25</v>
      </c>
      <c r="J739" s="1128"/>
      <c r="K739" s="1128"/>
      <c r="L739" s="1128"/>
      <c r="M739" s="1128"/>
      <c r="N739" s="199" t="s">
        <v>982</v>
      </c>
      <c r="O739" s="199"/>
    </row>
    <row r="740" spans="1:15" ht="51" x14ac:dyDescent="0.2">
      <c r="A740" s="1052">
        <v>113</v>
      </c>
      <c r="B740" s="1082" t="s">
        <v>3350</v>
      </c>
      <c r="C740" s="401" t="s">
        <v>1772</v>
      </c>
      <c r="D740" s="126" t="s">
        <v>662</v>
      </c>
      <c r="E740" s="126"/>
      <c r="F740" s="126"/>
      <c r="G740" s="126"/>
      <c r="H740" s="126"/>
      <c r="I740" s="126"/>
      <c r="J740" s="1113">
        <f>SUM(J742:J746)</f>
        <v>10.8</v>
      </c>
      <c r="K740" s="1113">
        <f>SUM(K742:K746)</f>
        <v>10.8</v>
      </c>
      <c r="L740" s="1113">
        <f>SUM(L742:L746)</f>
        <v>0</v>
      </c>
      <c r="M740" s="1113">
        <f>SUM(M742:M746)</f>
        <v>0</v>
      </c>
      <c r="N740" s="996" t="s">
        <v>982</v>
      </c>
      <c r="O740" s="126"/>
    </row>
    <row r="741" spans="1:15" ht="63.75" x14ac:dyDescent="0.2">
      <c r="A741" s="1054"/>
      <c r="B741" s="1084"/>
      <c r="C741" s="402" t="s">
        <v>572</v>
      </c>
      <c r="D741" s="126" t="s">
        <v>662</v>
      </c>
      <c r="E741" s="126" t="s">
        <v>89</v>
      </c>
      <c r="F741" s="126" t="s">
        <v>116</v>
      </c>
      <c r="G741" s="126" t="s">
        <v>106</v>
      </c>
      <c r="H741" s="126" t="s">
        <v>117</v>
      </c>
      <c r="I741" s="126" t="s">
        <v>406</v>
      </c>
      <c r="J741" s="1114"/>
      <c r="K741" s="1114"/>
      <c r="L741" s="1114"/>
      <c r="M741" s="1114"/>
      <c r="N741" s="997"/>
      <c r="O741" s="126"/>
    </row>
    <row r="742" spans="1:15" ht="76.5" x14ac:dyDescent="0.2">
      <c r="A742" s="865" t="s">
        <v>2973</v>
      </c>
      <c r="B742" s="94" t="s">
        <v>2250</v>
      </c>
      <c r="C742" s="52" t="s">
        <v>407</v>
      </c>
      <c r="D742" s="201"/>
      <c r="E742" s="125" t="s">
        <v>103</v>
      </c>
      <c r="F742" s="125" t="s">
        <v>103</v>
      </c>
      <c r="G742" s="125" t="s">
        <v>103</v>
      </c>
      <c r="H742" s="125" t="s">
        <v>103</v>
      </c>
      <c r="I742" s="125" t="s">
        <v>103</v>
      </c>
      <c r="J742" s="684">
        <v>0.1</v>
      </c>
      <c r="K742" s="684">
        <v>0.1</v>
      </c>
      <c r="L742" s="679"/>
      <c r="M742" s="679"/>
      <c r="N742" s="125" t="s">
        <v>982</v>
      </c>
      <c r="O742" s="201"/>
    </row>
    <row r="743" spans="1:15" ht="25.5" x14ac:dyDescent="0.2">
      <c r="A743" s="865" t="s">
        <v>2974</v>
      </c>
      <c r="B743" s="94" t="s">
        <v>2371</v>
      </c>
      <c r="C743" s="52" t="s">
        <v>574</v>
      </c>
      <c r="D743" s="201"/>
      <c r="E743" s="125" t="s">
        <v>103</v>
      </c>
      <c r="F743" s="125" t="s">
        <v>103</v>
      </c>
      <c r="G743" s="125"/>
      <c r="H743" s="125"/>
      <c r="I743" s="125"/>
      <c r="J743" s="684">
        <v>0.1</v>
      </c>
      <c r="K743" s="684">
        <v>0.1</v>
      </c>
      <c r="L743" s="679"/>
      <c r="M743" s="679"/>
      <c r="N743" s="125" t="s">
        <v>991</v>
      </c>
      <c r="O743" s="201" t="s">
        <v>573</v>
      </c>
    </row>
    <row r="744" spans="1:15" ht="25.5" x14ac:dyDescent="0.2">
      <c r="A744" s="865" t="s">
        <v>2975</v>
      </c>
      <c r="B744" s="94" t="s">
        <v>2504</v>
      </c>
      <c r="C744" s="52" t="s">
        <v>1967</v>
      </c>
      <c r="D744" s="201"/>
      <c r="E744" s="125" t="s">
        <v>103</v>
      </c>
      <c r="F744" s="125" t="s">
        <v>103</v>
      </c>
      <c r="G744" s="125" t="s">
        <v>103</v>
      </c>
      <c r="H744" s="125" t="s">
        <v>103</v>
      </c>
      <c r="I744" s="125" t="s">
        <v>103</v>
      </c>
      <c r="J744" s="684">
        <v>0.1</v>
      </c>
      <c r="K744" s="684">
        <v>0.1</v>
      </c>
      <c r="L744" s="682"/>
      <c r="M744" s="682"/>
      <c r="N744" s="125" t="s">
        <v>1227</v>
      </c>
      <c r="O744" s="201"/>
    </row>
    <row r="745" spans="1:15" ht="51" x14ac:dyDescent="0.2">
      <c r="A745" s="865" t="s">
        <v>2976</v>
      </c>
      <c r="B745" s="94" t="s">
        <v>2587</v>
      </c>
      <c r="C745" s="52" t="s">
        <v>575</v>
      </c>
      <c r="D745" s="201"/>
      <c r="E745" s="125" t="s">
        <v>103</v>
      </c>
      <c r="F745" s="125" t="s">
        <v>103</v>
      </c>
      <c r="G745" s="125" t="s">
        <v>103</v>
      </c>
      <c r="H745" s="125" t="s">
        <v>103</v>
      </c>
      <c r="I745" s="125" t="s">
        <v>103</v>
      </c>
      <c r="J745" s="684">
        <v>10</v>
      </c>
      <c r="K745" s="684">
        <v>10</v>
      </c>
      <c r="L745" s="679"/>
      <c r="M745" s="679"/>
      <c r="N745" s="125" t="s">
        <v>982</v>
      </c>
      <c r="O745" s="201" t="s">
        <v>631</v>
      </c>
    </row>
    <row r="746" spans="1:15" ht="89.25" x14ac:dyDescent="0.2">
      <c r="A746" s="865" t="s">
        <v>2977</v>
      </c>
      <c r="B746" s="407" t="s">
        <v>2688</v>
      </c>
      <c r="C746" s="52" t="s">
        <v>576</v>
      </c>
      <c r="D746" s="201"/>
      <c r="E746" s="125" t="s">
        <v>103</v>
      </c>
      <c r="F746" s="125" t="s">
        <v>103</v>
      </c>
      <c r="G746" s="125" t="s">
        <v>103</v>
      </c>
      <c r="H746" s="125" t="s">
        <v>103</v>
      </c>
      <c r="I746" s="125" t="s">
        <v>103</v>
      </c>
      <c r="J746" s="684">
        <v>0.5</v>
      </c>
      <c r="K746" s="684">
        <v>0.5</v>
      </c>
      <c r="L746" s="679"/>
      <c r="M746" s="679"/>
      <c r="N746" s="125" t="s">
        <v>982</v>
      </c>
      <c r="O746" s="201"/>
    </row>
    <row r="747" spans="1:15" ht="51" x14ac:dyDescent="0.2">
      <c r="A747" s="1105">
        <v>114</v>
      </c>
      <c r="B747" s="1206" t="s">
        <v>3351</v>
      </c>
      <c r="C747" s="10" t="s">
        <v>1926</v>
      </c>
      <c r="D747" s="126">
        <v>20</v>
      </c>
      <c r="E747" s="126" t="s">
        <v>577</v>
      </c>
      <c r="F747" s="126" t="s">
        <v>578</v>
      </c>
      <c r="G747" s="126" t="s">
        <v>579</v>
      </c>
      <c r="H747" s="126" t="s">
        <v>580</v>
      </c>
      <c r="I747" s="126" t="s">
        <v>568</v>
      </c>
      <c r="J747" s="1121">
        <f>SUM(J751:J756)</f>
        <v>6.3</v>
      </c>
      <c r="K747" s="1121">
        <f>SUM(K751:K756)</f>
        <v>6.3</v>
      </c>
      <c r="L747" s="1121">
        <f>SUM(L751:L756)</f>
        <v>0</v>
      </c>
      <c r="M747" s="1121">
        <f>SUM(M751:M756)</f>
        <v>0</v>
      </c>
      <c r="N747" s="126" t="s">
        <v>992</v>
      </c>
      <c r="O747" s="126" t="s">
        <v>993</v>
      </c>
    </row>
    <row r="748" spans="1:15" ht="38.25" x14ac:dyDescent="0.2">
      <c r="A748" s="1106"/>
      <c r="B748" s="1304"/>
      <c r="C748" s="10" t="s">
        <v>1925</v>
      </c>
      <c r="D748" s="411">
        <v>45</v>
      </c>
      <c r="E748" s="200" t="s">
        <v>89</v>
      </c>
      <c r="F748" s="200" t="s">
        <v>116</v>
      </c>
      <c r="G748" s="200" t="s">
        <v>106</v>
      </c>
      <c r="H748" s="200" t="s">
        <v>117</v>
      </c>
      <c r="I748" s="200" t="s">
        <v>107</v>
      </c>
      <c r="J748" s="1121"/>
      <c r="K748" s="1121"/>
      <c r="L748" s="1121"/>
      <c r="M748" s="1121"/>
      <c r="N748" s="126" t="s">
        <v>982</v>
      </c>
      <c r="O748" s="126"/>
    </row>
    <row r="749" spans="1:15" ht="38.25" x14ac:dyDescent="0.2">
      <c r="A749" s="1106"/>
      <c r="B749" s="1304"/>
      <c r="C749" s="10" t="s">
        <v>1927</v>
      </c>
      <c r="D749" s="411">
        <v>80</v>
      </c>
      <c r="E749" s="200" t="s">
        <v>100</v>
      </c>
      <c r="F749" s="200" t="s">
        <v>119</v>
      </c>
      <c r="G749" s="200" t="s">
        <v>120</v>
      </c>
      <c r="H749" s="200" t="s">
        <v>120</v>
      </c>
      <c r="I749" s="200" t="s">
        <v>120</v>
      </c>
      <c r="J749" s="1121"/>
      <c r="K749" s="1121"/>
      <c r="L749" s="1121"/>
      <c r="M749" s="1121"/>
      <c r="N749" s="126" t="s">
        <v>982</v>
      </c>
      <c r="O749" s="126"/>
    </row>
    <row r="750" spans="1:15" ht="51" x14ac:dyDescent="0.2">
      <c r="A750" s="1107"/>
      <c r="B750" s="1207"/>
      <c r="C750" s="10" t="s">
        <v>1928</v>
      </c>
      <c r="D750" s="126">
        <v>76</v>
      </c>
      <c r="E750" s="126" t="s">
        <v>581</v>
      </c>
      <c r="F750" s="126" t="s">
        <v>582</v>
      </c>
      <c r="G750" s="126" t="s">
        <v>583</v>
      </c>
      <c r="H750" s="126" t="s">
        <v>584</v>
      </c>
      <c r="I750" s="126" t="s">
        <v>585</v>
      </c>
      <c r="J750" s="1121"/>
      <c r="K750" s="1121"/>
      <c r="L750" s="1121"/>
      <c r="M750" s="1121"/>
      <c r="N750" s="126" t="s">
        <v>1644</v>
      </c>
      <c r="O750" s="126"/>
    </row>
    <row r="751" spans="1:15" ht="38.25" x14ac:dyDescent="0.2">
      <c r="A751" s="865" t="s">
        <v>2973</v>
      </c>
      <c r="B751" s="407" t="s">
        <v>2251</v>
      </c>
      <c r="C751" s="52" t="s">
        <v>586</v>
      </c>
      <c r="D751" s="125"/>
      <c r="E751" s="125" t="s">
        <v>103</v>
      </c>
      <c r="F751" s="125" t="s">
        <v>103</v>
      </c>
      <c r="G751" s="125"/>
      <c r="H751" s="125"/>
      <c r="I751" s="125"/>
      <c r="J751" s="684">
        <v>0.1</v>
      </c>
      <c r="K751" s="684">
        <v>0.1</v>
      </c>
      <c r="L751" s="679"/>
      <c r="M751" s="679"/>
      <c r="N751" s="125" t="s">
        <v>982</v>
      </c>
      <c r="O751" s="201"/>
    </row>
    <row r="752" spans="1:15" ht="76.5" x14ac:dyDescent="0.2">
      <c r="A752" s="865" t="s">
        <v>2974</v>
      </c>
      <c r="B752" s="407" t="s">
        <v>2372</v>
      </c>
      <c r="C752" s="52" t="s">
        <v>576</v>
      </c>
      <c r="D752" s="125"/>
      <c r="E752" s="125" t="s">
        <v>103</v>
      </c>
      <c r="F752" s="125" t="s">
        <v>103</v>
      </c>
      <c r="G752" s="125" t="s">
        <v>103</v>
      </c>
      <c r="H752" s="125" t="s">
        <v>103</v>
      </c>
      <c r="I752" s="125" t="s">
        <v>103</v>
      </c>
      <c r="J752" s="684">
        <v>1</v>
      </c>
      <c r="K752" s="684">
        <v>1</v>
      </c>
      <c r="L752" s="680"/>
      <c r="M752" s="680"/>
      <c r="N752" s="125" t="s">
        <v>983</v>
      </c>
      <c r="O752" s="201" t="s">
        <v>993</v>
      </c>
    </row>
    <row r="753" spans="1:16" ht="63.75" x14ac:dyDescent="0.2">
      <c r="A753" s="865" t="s">
        <v>2975</v>
      </c>
      <c r="B753" s="407" t="s">
        <v>2505</v>
      </c>
      <c r="C753" s="52" t="s">
        <v>1903</v>
      </c>
      <c r="D753" s="125"/>
      <c r="E753" s="125" t="s">
        <v>103</v>
      </c>
      <c r="F753" s="125" t="s">
        <v>103</v>
      </c>
      <c r="G753" s="125" t="s">
        <v>103</v>
      </c>
      <c r="H753" s="125" t="s">
        <v>103</v>
      </c>
      <c r="I753" s="125" t="s">
        <v>103</v>
      </c>
      <c r="J753" s="684">
        <v>0.1</v>
      </c>
      <c r="K753" s="684">
        <v>0.1</v>
      </c>
      <c r="L753" s="680"/>
      <c r="M753" s="680"/>
      <c r="N753" s="125" t="s">
        <v>992</v>
      </c>
      <c r="O753" s="201" t="s">
        <v>631</v>
      </c>
    </row>
    <row r="754" spans="1:16" ht="51" x14ac:dyDescent="0.2">
      <c r="A754" s="865" t="s">
        <v>2976</v>
      </c>
      <c r="B754" s="407" t="s">
        <v>2588</v>
      </c>
      <c r="C754" s="52" t="s">
        <v>2051</v>
      </c>
      <c r="D754" s="125"/>
      <c r="E754" s="125" t="s">
        <v>103</v>
      </c>
      <c r="F754" s="125" t="s">
        <v>103</v>
      </c>
      <c r="G754" s="125" t="s">
        <v>103</v>
      </c>
      <c r="H754" s="125" t="s">
        <v>103</v>
      </c>
      <c r="I754" s="125" t="s">
        <v>103</v>
      </c>
      <c r="J754" s="684">
        <v>2</v>
      </c>
      <c r="K754" s="684">
        <v>2</v>
      </c>
      <c r="L754" s="682"/>
      <c r="M754" s="682"/>
      <c r="N754" s="125" t="s">
        <v>982</v>
      </c>
      <c r="O754" s="201"/>
    </row>
    <row r="755" spans="1:16" s="500" customFormat="1" ht="38.25" x14ac:dyDescent="0.2">
      <c r="A755" s="865" t="s">
        <v>2977</v>
      </c>
      <c r="B755" s="407" t="s">
        <v>2689</v>
      </c>
      <c r="C755" s="52" t="s">
        <v>587</v>
      </c>
      <c r="D755" s="125"/>
      <c r="E755" s="125" t="s">
        <v>103</v>
      </c>
      <c r="F755" s="125" t="s">
        <v>103</v>
      </c>
      <c r="G755" s="125" t="s">
        <v>103</v>
      </c>
      <c r="H755" s="125" t="s">
        <v>103</v>
      </c>
      <c r="I755" s="125" t="s">
        <v>103</v>
      </c>
      <c r="J755" s="684">
        <v>3</v>
      </c>
      <c r="K755" s="684">
        <v>3</v>
      </c>
      <c r="L755" s="680"/>
      <c r="M755" s="680"/>
      <c r="N755" s="125" t="s">
        <v>982</v>
      </c>
      <c r="O755" s="201"/>
    </row>
    <row r="756" spans="1:16" ht="51" x14ac:dyDescent="0.2">
      <c r="A756" s="865" t="s">
        <v>2978</v>
      </c>
      <c r="B756" s="407" t="s">
        <v>2745</v>
      </c>
      <c r="C756" s="52" t="s">
        <v>588</v>
      </c>
      <c r="D756" s="125"/>
      <c r="E756" s="125" t="s">
        <v>103</v>
      </c>
      <c r="F756" s="125" t="s">
        <v>103</v>
      </c>
      <c r="G756" s="125" t="s">
        <v>103</v>
      </c>
      <c r="H756" s="125" t="s">
        <v>103</v>
      </c>
      <c r="I756" s="125" t="s">
        <v>103</v>
      </c>
      <c r="J756" s="684">
        <v>0.1</v>
      </c>
      <c r="K756" s="684">
        <v>0.1</v>
      </c>
      <c r="L756" s="683"/>
      <c r="M756" s="683"/>
      <c r="N756" s="125" t="s">
        <v>994</v>
      </c>
      <c r="O756" s="201" t="s">
        <v>993</v>
      </c>
    </row>
    <row r="757" spans="1:16" ht="76.5" x14ac:dyDescent="0.2">
      <c r="A757" s="865">
        <v>115</v>
      </c>
      <c r="B757" s="404" t="s">
        <v>3097</v>
      </c>
      <c r="C757" s="10" t="s">
        <v>1771</v>
      </c>
      <c r="D757" s="405" t="s">
        <v>662</v>
      </c>
      <c r="E757" s="126" t="s">
        <v>100</v>
      </c>
      <c r="F757" s="126" t="s">
        <v>119</v>
      </c>
      <c r="G757" s="126" t="s">
        <v>120</v>
      </c>
      <c r="H757" s="126" t="s">
        <v>121</v>
      </c>
      <c r="I757" s="126">
        <v>100</v>
      </c>
      <c r="J757" s="584">
        <f>SUM(J758:J764)</f>
        <v>6.23</v>
      </c>
      <c r="K757" s="584">
        <f>SUM(K758:K764)</f>
        <v>5.9300000000000006</v>
      </c>
      <c r="L757" s="584">
        <f>SUM(L758:L764)</f>
        <v>0</v>
      </c>
      <c r="M757" s="584">
        <f>SUM(M758:M764)</f>
        <v>0.3</v>
      </c>
      <c r="N757" s="126" t="s">
        <v>982</v>
      </c>
      <c r="O757" s="126"/>
    </row>
    <row r="758" spans="1:16" ht="38.25" x14ac:dyDescent="0.2">
      <c r="A758" s="865" t="s">
        <v>2973</v>
      </c>
      <c r="B758" s="94" t="s">
        <v>2252</v>
      </c>
      <c r="C758" s="52" t="s">
        <v>1637</v>
      </c>
      <c r="D758" s="201"/>
      <c r="E758" s="125" t="s">
        <v>103</v>
      </c>
      <c r="F758" s="125" t="s">
        <v>103</v>
      </c>
      <c r="G758" s="125" t="s">
        <v>103</v>
      </c>
      <c r="H758" s="125" t="s">
        <v>103</v>
      </c>
      <c r="I758" s="125" t="s">
        <v>103</v>
      </c>
      <c r="J758" s="684">
        <v>0.1</v>
      </c>
      <c r="K758" s="684">
        <v>0.1</v>
      </c>
      <c r="L758" s="684"/>
      <c r="M758" s="684"/>
      <c r="N758" s="125" t="s">
        <v>982</v>
      </c>
      <c r="O758" s="201"/>
    </row>
    <row r="759" spans="1:16" s="252" customFormat="1" ht="38.25" x14ac:dyDescent="0.2">
      <c r="A759" s="865" t="s">
        <v>2974</v>
      </c>
      <c r="B759" s="94" t="s">
        <v>2373</v>
      </c>
      <c r="C759" s="52" t="s">
        <v>589</v>
      </c>
      <c r="D759" s="201"/>
      <c r="E759" s="125" t="s">
        <v>103</v>
      </c>
      <c r="F759" s="125" t="s">
        <v>103</v>
      </c>
      <c r="G759" s="125" t="s">
        <v>103</v>
      </c>
      <c r="H759" s="125" t="s">
        <v>103</v>
      </c>
      <c r="I759" s="125" t="s">
        <v>103</v>
      </c>
      <c r="J759" s="684">
        <v>0.3</v>
      </c>
      <c r="K759" s="684">
        <v>0.3</v>
      </c>
      <c r="L759" s="684"/>
      <c r="M759" s="684"/>
      <c r="N759" s="125" t="s">
        <v>982</v>
      </c>
      <c r="O759" s="201" t="s">
        <v>993</v>
      </c>
      <c r="P759" s="415"/>
    </row>
    <row r="760" spans="1:16" s="252" customFormat="1" ht="76.5" x14ac:dyDescent="0.2">
      <c r="A760" s="865" t="s">
        <v>2975</v>
      </c>
      <c r="B760" s="813" t="s">
        <v>2506</v>
      </c>
      <c r="C760" s="43" t="s">
        <v>2179</v>
      </c>
      <c r="D760" s="814"/>
      <c r="E760" s="756" t="s">
        <v>103</v>
      </c>
      <c r="F760" s="756"/>
      <c r="G760" s="756"/>
      <c r="H760" s="756"/>
      <c r="I760" s="756"/>
      <c r="J760" s="680">
        <v>4</v>
      </c>
      <c r="K760" s="680">
        <v>4</v>
      </c>
      <c r="L760" s="679"/>
      <c r="M760" s="679"/>
      <c r="N760" s="815" t="s">
        <v>2178</v>
      </c>
      <c r="O760" s="814" t="s">
        <v>2180</v>
      </c>
      <c r="P760" s="415"/>
    </row>
    <row r="761" spans="1:16" s="252" customFormat="1" ht="38.25" x14ac:dyDescent="0.2">
      <c r="A761" s="865" t="s">
        <v>2976</v>
      </c>
      <c r="B761" s="94" t="s">
        <v>2507</v>
      </c>
      <c r="C761" s="52" t="s">
        <v>590</v>
      </c>
      <c r="D761" s="201"/>
      <c r="E761" s="125"/>
      <c r="F761" s="125" t="s">
        <v>103</v>
      </c>
      <c r="G761" s="125" t="s">
        <v>103</v>
      </c>
      <c r="H761" s="125"/>
      <c r="I761" s="125"/>
      <c r="J761" s="684">
        <v>0.2</v>
      </c>
      <c r="K761" s="684">
        <v>0.2</v>
      </c>
      <c r="L761" s="684"/>
      <c r="M761" s="684"/>
      <c r="N761" s="125" t="s">
        <v>995</v>
      </c>
      <c r="O761" s="201" t="s">
        <v>993</v>
      </c>
      <c r="P761" s="415"/>
    </row>
    <row r="762" spans="1:16" s="252" customFormat="1" ht="38.25" x14ac:dyDescent="0.2">
      <c r="A762" s="865" t="s">
        <v>2977</v>
      </c>
      <c r="B762" s="94" t="s">
        <v>2589</v>
      </c>
      <c r="C762" s="52" t="s">
        <v>1559</v>
      </c>
      <c r="D762" s="201"/>
      <c r="E762" s="125" t="s">
        <v>103</v>
      </c>
      <c r="F762" s="125" t="s">
        <v>103</v>
      </c>
      <c r="G762" s="125"/>
      <c r="H762" s="125"/>
      <c r="I762" s="125"/>
      <c r="J762" s="684">
        <v>0.03</v>
      </c>
      <c r="K762" s="684">
        <v>0.03</v>
      </c>
      <c r="L762" s="684"/>
      <c r="M762" s="684"/>
      <c r="N762" s="125" t="s">
        <v>982</v>
      </c>
      <c r="O762" s="201"/>
      <c r="P762" s="415"/>
    </row>
    <row r="763" spans="1:16" s="252" customFormat="1" ht="51" x14ac:dyDescent="0.2">
      <c r="A763" s="865" t="s">
        <v>2978</v>
      </c>
      <c r="B763" s="94" t="s">
        <v>2690</v>
      </c>
      <c r="C763" s="52" t="s">
        <v>1582</v>
      </c>
      <c r="D763" s="201"/>
      <c r="E763" s="201" t="s">
        <v>103</v>
      </c>
      <c r="F763" s="201" t="s">
        <v>103</v>
      </c>
      <c r="G763" s="201" t="s">
        <v>103</v>
      </c>
      <c r="H763" s="201" t="s">
        <v>103</v>
      </c>
      <c r="I763" s="201" t="s">
        <v>103</v>
      </c>
      <c r="J763" s="684">
        <v>1</v>
      </c>
      <c r="K763" s="684">
        <v>1</v>
      </c>
      <c r="L763" s="684"/>
      <c r="M763" s="684"/>
      <c r="N763" s="125" t="s">
        <v>982</v>
      </c>
      <c r="O763" s="201"/>
      <c r="P763" s="415"/>
    </row>
    <row r="764" spans="1:16" s="252" customFormat="1" ht="25.5" x14ac:dyDescent="0.2">
      <c r="A764" s="865" t="s">
        <v>2979</v>
      </c>
      <c r="B764" s="94" t="s">
        <v>2746</v>
      </c>
      <c r="C764" s="52" t="s">
        <v>122</v>
      </c>
      <c r="D764" s="201"/>
      <c r="E764" s="125"/>
      <c r="F764" s="125" t="s">
        <v>103</v>
      </c>
      <c r="G764" s="125" t="s">
        <v>103</v>
      </c>
      <c r="H764" s="125" t="s">
        <v>103</v>
      </c>
      <c r="I764" s="125"/>
      <c r="J764" s="684">
        <v>0.6</v>
      </c>
      <c r="K764" s="517">
        <v>0.3</v>
      </c>
      <c r="L764" s="517"/>
      <c r="M764" s="517">
        <v>0.3</v>
      </c>
      <c r="N764" s="125" t="s">
        <v>996</v>
      </c>
      <c r="O764" s="125"/>
      <c r="P764" s="415"/>
    </row>
    <row r="765" spans="1:16" s="252" customFormat="1" ht="38.25" x14ac:dyDescent="0.2">
      <c r="A765" s="1105">
        <v>116</v>
      </c>
      <c r="B765" s="1228" t="s">
        <v>3098</v>
      </c>
      <c r="C765" s="27" t="s">
        <v>1638</v>
      </c>
      <c r="D765" s="198">
        <v>4.5</v>
      </c>
      <c r="E765" s="198" t="s">
        <v>123</v>
      </c>
      <c r="F765" s="198" t="s">
        <v>123</v>
      </c>
      <c r="G765" s="198" t="s">
        <v>123</v>
      </c>
      <c r="H765" s="198" t="s">
        <v>123</v>
      </c>
      <c r="I765" s="198" t="s">
        <v>123</v>
      </c>
      <c r="J765" s="1202">
        <f>J767+J785</f>
        <v>1034.18</v>
      </c>
      <c r="K765" s="1202">
        <f>K767+K785</f>
        <v>1034.18</v>
      </c>
      <c r="L765" s="1202">
        <f>L767+L785</f>
        <v>0</v>
      </c>
      <c r="M765" s="1202">
        <f>M767+M785</f>
        <v>0</v>
      </c>
      <c r="N765" s="1122" t="s">
        <v>997</v>
      </c>
      <c r="O765" s="198"/>
      <c r="P765" s="415"/>
    </row>
    <row r="766" spans="1:16" s="252" customFormat="1" ht="63.75" x14ac:dyDescent="0.2">
      <c r="A766" s="1107"/>
      <c r="B766" s="1230"/>
      <c r="C766" s="27" t="s">
        <v>1908</v>
      </c>
      <c r="D766" s="198">
        <v>15.3</v>
      </c>
      <c r="E766" s="198">
        <v>15.5</v>
      </c>
      <c r="F766" s="198">
        <v>16</v>
      </c>
      <c r="G766" s="198">
        <v>18</v>
      </c>
      <c r="H766" s="198">
        <v>20</v>
      </c>
      <c r="I766" s="198">
        <v>21</v>
      </c>
      <c r="J766" s="1202"/>
      <c r="K766" s="1202"/>
      <c r="L766" s="1202"/>
      <c r="M766" s="1202"/>
      <c r="N766" s="1022"/>
      <c r="O766" s="198"/>
      <c r="P766" s="415"/>
    </row>
    <row r="767" spans="1:16" ht="63.75" x14ac:dyDescent="0.2">
      <c r="A767" s="1105">
        <v>117</v>
      </c>
      <c r="B767" s="1123" t="s">
        <v>3099</v>
      </c>
      <c r="C767" s="2" t="s">
        <v>1770</v>
      </c>
      <c r="D767" s="199">
        <v>97</v>
      </c>
      <c r="E767" s="199">
        <v>97.5</v>
      </c>
      <c r="F767" s="199">
        <v>98</v>
      </c>
      <c r="G767" s="199">
        <v>99</v>
      </c>
      <c r="H767" s="199">
        <v>100</v>
      </c>
      <c r="I767" s="199">
        <v>100</v>
      </c>
      <c r="J767" s="1203">
        <f>J770+J775+J781</f>
        <v>6.8900000000000006</v>
      </c>
      <c r="K767" s="1203">
        <f>K770+K775+K781</f>
        <v>6.8900000000000006</v>
      </c>
      <c r="L767" s="1203">
        <f>L770+L775+L781</f>
        <v>0</v>
      </c>
      <c r="M767" s="1203">
        <f>M770+M775+M781</f>
        <v>0</v>
      </c>
      <c r="N767" s="199" t="s">
        <v>982</v>
      </c>
      <c r="O767" s="199"/>
    </row>
    <row r="768" spans="1:16" ht="51" x14ac:dyDescent="0.2">
      <c r="A768" s="1106"/>
      <c r="B768" s="1124"/>
      <c r="C768" s="2" t="s">
        <v>1639</v>
      </c>
      <c r="D768" s="235" t="s">
        <v>662</v>
      </c>
      <c r="E768" s="235" t="s">
        <v>591</v>
      </c>
      <c r="F768" s="235" t="s">
        <v>591</v>
      </c>
      <c r="G768" s="199" t="s">
        <v>591</v>
      </c>
      <c r="H768" s="199" t="s">
        <v>591</v>
      </c>
      <c r="I768" s="199" t="s">
        <v>591</v>
      </c>
      <c r="J768" s="1203"/>
      <c r="K768" s="1203"/>
      <c r="L768" s="1203"/>
      <c r="M768" s="1203"/>
      <c r="N768" s="199" t="s">
        <v>997</v>
      </c>
      <c r="O768" s="199"/>
    </row>
    <row r="769" spans="1:16" ht="38.25" x14ac:dyDescent="0.2">
      <c r="A769" s="1107"/>
      <c r="B769" s="1125"/>
      <c r="C769" s="2" t="s">
        <v>1929</v>
      </c>
      <c r="D769" s="235">
        <v>59</v>
      </c>
      <c r="E769" s="235" t="s">
        <v>117</v>
      </c>
      <c r="F769" s="235" t="s">
        <v>1930</v>
      </c>
      <c r="G769" s="199" t="s">
        <v>1919</v>
      </c>
      <c r="H769" s="199" t="s">
        <v>120</v>
      </c>
      <c r="I769" s="199">
        <v>100</v>
      </c>
      <c r="J769" s="1203"/>
      <c r="K769" s="1203"/>
      <c r="L769" s="1203"/>
      <c r="M769" s="1203"/>
      <c r="N769" s="199" t="s">
        <v>1640</v>
      </c>
      <c r="O769" s="199" t="s">
        <v>998</v>
      </c>
    </row>
    <row r="770" spans="1:16" ht="51" x14ac:dyDescent="0.2">
      <c r="A770" s="865">
        <v>118</v>
      </c>
      <c r="B770" s="403" t="s">
        <v>3100</v>
      </c>
      <c r="C770" s="403" t="s">
        <v>1931</v>
      </c>
      <c r="D770" s="405" t="s">
        <v>662</v>
      </c>
      <c r="E770" s="405" t="s">
        <v>247</v>
      </c>
      <c r="F770" s="405" t="s">
        <v>226</v>
      </c>
      <c r="G770" s="405" t="s">
        <v>118</v>
      </c>
      <c r="H770" s="405" t="s">
        <v>118</v>
      </c>
      <c r="I770" s="405" t="s">
        <v>118</v>
      </c>
      <c r="J770" s="584">
        <f>SUM(J771:J774)</f>
        <v>0.91999999999999993</v>
      </c>
      <c r="K770" s="584">
        <f>SUM(K771:K774)</f>
        <v>0.91999999999999993</v>
      </c>
      <c r="L770" s="584">
        <f>SUM(L771:L774)</f>
        <v>0</v>
      </c>
      <c r="M770" s="584">
        <f>SUM(M771:M774)</f>
        <v>0</v>
      </c>
      <c r="N770" s="126" t="s">
        <v>982</v>
      </c>
      <c r="O770" s="126"/>
    </row>
    <row r="771" spans="1:16" ht="38.25" x14ac:dyDescent="0.2">
      <c r="A771" s="865" t="s">
        <v>2973</v>
      </c>
      <c r="B771" s="94" t="s">
        <v>2253</v>
      </c>
      <c r="C771" s="52" t="s">
        <v>66</v>
      </c>
      <c r="D771" s="201"/>
      <c r="E771" s="125" t="s">
        <v>103</v>
      </c>
      <c r="F771" s="125"/>
      <c r="G771" s="201"/>
      <c r="H771" s="201"/>
      <c r="I771" s="201"/>
      <c r="J771" s="680">
        <v>0.02</v>
      </c>
      <c r="K771" s="680">
        <v>0.02</v>
      </c>
      <c r="L771" s="679"/>
      <c r="M771" s="679"/>
      <c r="N771" s="125" t="s">
        <v>982</v>
      </c>
      <c r="O771" s="201"/>
    </row>
    <row r="772" spans="1:16" ht="63.75" x14ac:dyDescent="0.2">
      <c r="A772" s="865" t="s">
        <v>2974</v>
      </c>
      <c r="B772" s="94" t="s">
        <v>2374</v>
      </c>
      <c r="C772" s="52" t="s">
        <v>592</v>
      </c>
      <c r="D772" s="201"/>
      <c r="E772" s="125" t="s">
        <v>103</v>
      </c>
      <c r="F772" s="125" t="s">
        <v>103</v>
      </c>
      <c r="G772" s="201"/>
      <c r="H772" s="201"/>
      <c r="I772" s="201"/>
      <c r="J772" s="680">
        <v>0.7</v>
      </c>
      <c r="K772" s="680">
        <v>0.7</v>
      </c>
      <c r="L772" s="679"/>
      <c r="M772" s="679"/>
      <c r="N772" s="125" t="s">
        <v>981</v>
      </c>
      <c r="O772" s="201"/>
    </row>
    <row r="773" spans="1:16" ht="25.5" x14ac:dyDescent="0.2">
      <c r="A773" s="865" t="s">
        <v>2975</v>
      </c>
      <c r="B773" s="94" t="s">
        <v>2508</v>
      </c>
      <c r="C773" s="52" t="s">
        <v>124</v>
      </c>
      <c r="D773" s="201"/>
      <c r="E773" s="125" t="s">
        <v>103</v>
      </c>
      <c r="F773" s="125" t="s">
        <v>103</v>
      </c>
      <c r="G773" s="201"/>
      <c r="H773" s="201"/>
      <c r="I773" s="201"/>
      <c r="J773" s="680">
        <v>0.1</v>
      </c>
      <c r="K773" s="680">
        <v>0.1</v>
      </c>
      <c r="L773" s="679"/>
      <c r="M773" s="679"/>
      <c r="N773" s="125" t="s">
        <v>981</v>
      </c>
      <c r="O773" s="201"/>
    </row>
    <row r="774" spans="1:16" s="252" customFormat="1" ht="38.25" x14ac:dyDescent="0.2">
      <c r="A774" s="865" t="s">
        <v>2976</v>
      </c>
      <c r="B774" s="94" t="s">
        <v>2590</v>
      </c>
      <c r="C774" s="52" t="s">
        <v>125</v>
      </c>
      <c r="D774" s="201"/>
      <c r="E774" s="125" t="s">
        <v>103</v>
      </c>
      <c r="F774" s="125" t="s">
        <v>103</v>
      </c>
      <c r="G774" s="125" t="s">
        <v>103</v>
      </c>
      <c r="H774" s="125" t="s">
        <v>103</v>
      </c>
      <c r="I774" s="125" t="s">
        <v>103</v>
      </c>
      <c r="J774" s="680">
        <v>0.1</v>
      </c>
      <c r="K774" s="680">
        <v>0.1</v>
      </c>
      <c r="L774" s="679"/>
      <c r="M774" s="679"/>
      <c r="N774" s="125" t="s">
        <v>999</v>
      </c>
      <c r="O774" s="201"/>
      <c r="P774" s="415"/>
    </row>
    <row r="775" spans="1:16" ht="63.75" x14ac:dyDescent="0.2">
      <c r="A775" s="1105">
        <v>119</v>
      </c>
      <c r="B775" s="1325" t="s">
        <v>3101</v>
      </c>
      <c r="C775" s="10" t="s">
        <v>1932</v>
      </c>
      <c r="D775" s="126" t="s">
        <v>662</v>
      </c>
      <c r="E775" s="126" t="s">
        <v>117</v>
      </c>
      <c r="F775" s="126" t="s">
        <v>1930</v>
      </c>
      <c r="G775" s="126" t="s">
        <v>1919</v>
      </c>
      <c r="H775" s="126" t="s">
        <v>120</v>
      </c>
      <c r="I775" s="126">
        <v>100</v>
      </c>
      <c r="J775" s="1121">
        <f>SUM(J777:J780)</f>
        <v>5.07</v>
      </c>
      <c r="K775" s="1121">
        <f>SUM(K777:K780)</f>
        <v>5.07</v>
      </c>
      <c r="L775" s="1121">
        <f>SUM(L777:L780)</f>
        <v>0</v>
      </c>
      <c r="M775" s="1121">
        <f>SUM(M777:M780)</f>
        <v>0</v>
      </c>
      <c r="N775" s="996" t="s">
        <v>982</v>
      </c>
      <c r="O775" s="126"/>
    </row>
    <row r="776" spans="1:16" ht="51" x14ac:dyDescent="0.2">
      <c r="A776" s="1107"/>
      <c r="B776" s="1327"/>
      <c r="C776" s="10" t="s">
        <v>1641</v>
      </c>
      <c r="D776" s="126" t="s">
        <v>662</v>
      </c>
      <c r="E776" s="126" t="s">
        <v>90</v>
      </c>
      <c r="F776" s="126" t="s">
        <v>89</v>
      </c>
      <c r="G776" s="126" t="s">
        <v>1919</v>
      </c>
      <c r="H776" s="126" t="s">
        <v>120</v>
      </c>
      <c r="I776" s="126">
        <v>100</v>
      </c>
      <c r="J776" s="1121"/>
      <c r="K776" s="1121"/>
      <c r="L776" s="1121"/>
      <c r="M776" s="1121"/>
      <c r="N776" s="997"/>
      <c r="O776" s="126" t="s">
        <v>631</v>
      </c>
    </row>
    <row r="777" spans="1:16" ht="63.75" x14ac:dyDescent="0.2">
      <c r="A777" s="865" t="s">
        <v>2973</v>
      </c>
      <c r="B777" s="94" t="s">
        <v>2254</v>
      </c>
      <c r="C777" s="52" t="s">
        <v>593</v>
      </c>
      <c r="D777" s="201"/>
      <c r="E777" s="125" t="s">
        <v>103</v>
      </c>
      <c r="F777" s="125" t="s">
        <v>103</v>
      </c>
      <c r="G777" s="125" t="s">
        <v>103</v>
      </c>
      <c r="H777" s="125" t="s">
        <v>103</v>
      </c>
      <c r="I777" s="125" t="s">
        <v>103</v>
      </c>
      <c r="J777" s="680">
        <v>0.04</v>
      </c>
      <c r="K777" s="680">
        <v>0.04</v>
      </c>
      <c r="L777" s="679"/>
      <c r="M777" s="679"/>
      <c r="N777" s="125" t="s">
        <v>1640</v>
      </c>
      <c r="O777" s="201" t="s">
        <v>993</v>
      </c>
    </row>
    <row r="778" spans="1:16" ht="51" x14ac:dyDescent="0.2">
      <c r="A778" s="865" t="s">
        <v>2975</v>
      </c>
      <c r="B778" s="94" t="s">
        <v>2375</v>
      </c>
      <c r="C778" s="52" t="s">
        <v>1642</v>
      </c>
      <c r="D778" s="201"/>
      <c r="E778" s="125" t="s">
        <v>103</v>
      </c>
      <c r="F778" s="125" t="s">
        <v>103</v>
      </c>
      <c r="G778" s="125" t="s">
        <v>103</v>
      </c>
      <c r="H778" s="125" t="s">
        <v>103</v>
      </c>
      <c r="I778" s="125" t="s">
        <v>103</v>
      </c>
      <c r="J778" s="680">
        <v>0.03</v>
      </c>
      <c r="K778" s="680">
        <v>0.03</v>
      </c>
      <c r="L778" s="679"/>
      <c r="M778" s="679"/>
      <c r="N778" s="125" t="s">
        <v>1640</v>
      </c>
      <c r="O778" s="201" t="s">
        <v>631</v>
      </c>
    </row>
    <row r="779" spans="1:16" ht="76.5" x14ac:dyDescent="0.2">
      <c r="A779" s="865" t="s">
        <v>2976</v>
      </c>
      <c r="B779" s="94" t="s">
        <v>2509</v>
      </c>
      <c r="C779" s="52" t="s">
        <v>594</v>
      </c>
      <c r="D779" s="201"/>
      <c r="E779" s="125" t="s">
        <v>103</v>
      </c>
      <c r="F779" s="125" t="s">
        <v>103</v>
      </c>
      <c r="G779" s="125" t="s">
        <v>103</v>
      </c>
      <c r="H779" s="125" t="s">
        <v>103</v>
      </c>
      <c r="I779" s="125" t="s">
        <v>103</v>
      </c>
      <c r="J779" s="680">
        <v>3</v>
      </c>
      <c r="K779" s="680">
        <v>3</v>
      </c>
      <c r="L779" s="679"/>
      <c r="M779" s="679"/>
      <c r="N779" s="125" t="s">
        <v>1000</v>
      </c>
      <c r="O779" s="201" t="s">
        <v>998</v>
      </c>
    </row>
    <row r="780" spans="1:16" ht="51" x14ac:dyDescent="0.2">
      <c r="A780" s="865" t="s">
        <v>2977</v>
      </c>
      <c r="B780" s="94" t="s">
        <v>2591</v>
      </c>
      <c r="C780" s="52" t="s">
        <v>1643</v>
      </c>
      <c r="D780" s="201"/>
      <c r="E780" s="125" t="s">
        <v>103</v>
      </c>
      <c r="F780" s="125" t="s">
        <v>103</v>
      </c>
      <c r="G780" s="125" t="s">
        <v>103</v>
      </c>
      <c r="H780" s="125" t="s">
        <v>103</v>
      </c>
      <c r="I780" s="125" t="s">
        <v>103</v>
      </c>
      <c r="J780" s="680">
        <v>2</v>
      </c>
      <c r="K780" s="680">
        <v>2</v>
      </c>
      <c r="L780" s="679"/>
      <c r="M780" s="679"/>
      <c r="N780" s="125" t="s">
        <v>982</v>
      </c>
      <c r="O780" s="201"/>
    </row>
    <row r="781" spans="1:16" s="252" customFormat="1" ht="51" x14ac:dyDescent="0.2">
      <c r="A781" s="865">
        <v>120</v>
      </c>
      <c r="B781" s="403" t="s">
        <v>3352</v>
      </c>
      <c r="C781" s="403" t="s">
        <v>1769</v>
      </c>
      <c r="D781" s="405" t="s">
        <v>662</v>
      </c>
      <c r="E781" s="405" t="s">
        <v>123</v>
      </c>
      <c r="F781" s="405" t="s">
        <v>123</v>
      </c>
      <c r="G781" s="405" t="s">
        <v>123</v>
      </c>
      <c r="H781" s="405" t="s">
        <v>123</v>
      </c>
      <c r="I781" s="405" t="s">
        <v>123</v>
      </c>
      <c r="J781" s="584">
        <f>SUM(J782:J784)</f>
        <v>0.89999999999999991</v>
      </c>
      <c r="K781" s="584">
        <f>SUM(K782:K784)</f>
        <v>0.89999999999999991</v>
      </c>
      <c r="L781" s="584">
        <f>SUM(L782:L784)</f>
        <v>0</v>
      </c>
      <c r="M781" s="584">
        <f>SUM(M782:M784)</f>
        <v>0</v>
      </c>
      <c r="N781" s="126" t="s">
        <v>983</v>
      </c>
      <c r="O781" s="126" t="s">
        <v>631</v>
      </c>
      <c r="P781" s="415"/>
    </row>
    <row r="782" spans="1:16" s="252" customFormat="1" ht="51" x14ac:dyDescent="0.2">
      <c r="A782" s="865" t="s">
        <v>2973</v>
      </c>
      <c r="B782" s="94" t="s">
        <v>2255</v>
      </c>
      <c r="C782" s="52" t="s">
        <v>595</v>
      </c>
      <c r="D782" s="201"/>
      <c r="E782" s="203" t="s">
        <v>103</v>
      </c>
      <c r="F782" s="203" t="s">
        <v>103</v>
      </c>
      <c r="G782" s="203"/>
      <c r="H782" s="203"/>
      <c r="I782" s="203"/>
      <c r="J782" s="680">
        <v>0.5</v>
      </c>
      <c r="K782" s="680">
        <v>0.5</v>
      </c>
      <c r="L782" s="679"/>
      <c r="M782" s="679"/>
      <c r="N782" s="203" t="s">
        <v>995</v>
      </c>
      <c r="O782" s="223"/>
      <c r="P782" s="415"/>
    </row>
    <row r="783" spans="1:16" s="252" customFormat="1" ht="38.25" x14ac:dyDescent="0.2">
      <c r="A783" s="865" t="s">
        <v>2974</v>
      </c>
      <c r="B783" s="94" t="s">
        <v>2376</v>
      </c>
      <c r="C783" s="52" t="s">
        <v>126</v>
      </c>
      <c r="D783" s="201"/>
      <c r="E783" s="125"/>
      <c r="F783" s="125"/>
      <c r="G783" s="125" t="s">
        <v>103</v>
      </c>
      <c r="H783" s="125" t="s">
        <v>103</v>
      </c>
      <c r="I783" s="125"/>
      <c r="J783" s="680">
        <v>0.2</v>
      </c>
      <c r="K783" s="680">
        <v>0.2</v>
      </c>
      <c r="L783" s="679"/>
      <c r="M783" s="679"/>
      <c r="N783" s="125" t="s">
        <v>982</v>
      </c>
      <c r="O783" s="125" t="s">
        <v>998</v>
      </c>
      <c r="P783" s="415"/>
    </row>
    <row r="784" spans="1:16" s="252" customFormat="1" ht="63.75" x14ac:dyDescent="0.2">
      <c r="A784" s="865" t="s">
        <v>2975</v>
      </c>
      <c r="B784" s="94" t="s">
        <v>2510</v>
      </c>
      <c r="C784" s="52" t="s">
        <v>596</v>
      </c>
      <c r="D784" s="201"/>
      <c r="E784" s="125" t="s">
        <v>103</v>
      </c>
      <c r="F784" s="125" t="s">
        <v>103</v>
      </c>
      <c r="G784" s="125" t="s">
        <v>103</v>
      </c>
      <c r="H784" s="125" t="s">
        <v>103</v>
      </c>
      <c r="I784" s="125" t="s">
        <v>103</v>
      </c>
      <c r="J784" s="680">
        <v>0.2</v>
      </c>
      <c r="K784" s="680">
        <v>0.2</v>
      </c>
      <c r="L784" s="679"/>
      <c r="M784" s="679"/>
      <c r="N784" s="125" t="s">
        <v>1001</v>
      </c>
      <c r="O784" s="201"/>
      <c r="P784" s="415"/>
    </row>
    <row r="785" spans="1:16" s="252" customFormat="1" ht="63.75" x14ac:dyDescent="0.2">
      <c r="A785" s="1105">
        <v>121</v>
      </c>
      <c r="B785" s="1123" t="s">
        <v>3353</v>
      </c>
      <c r="C785" s="2" t="s">
        <v>1827</v>
      </c>
      <c r="D785" s="199">
        <v>16.5</v>
      </c>
      <c r="E785" s="199">
        <v>18</v>
      </c>
      <c r="F785" s="199">
        <v>20</v>
      </c>
      <c r="G785" s="199">
        <v>25</v>
      </c>
      <c r="H785" s="199">
        <v>30</v>
      </c>
      <c r="I785" s="199">
        <v>40</v>
      </c>
      <c r="J785" s="1203">
        <f>J795+J801+J822+J827</f>
        <v>1027.29</v>
      </c>
      <c r="K785" s="1203">
        <f>K795+K801+K822+K827</f>
        <v>1027.29</v>
      </c>
      <c r="L785" s="1203">
        <f>L795+L801+L822+L827</f>
        <v>0</v>
      </c>
      <c r="M785" s="1203">
        <f>M795+M801+M822+M827</f>
        <v>0</v>
      </c>
      <c r="N785" s="961" t="s">
        <v>1640</v>
      </c>
      <c r="O785" s="199"/>
      <c r="P785" s="415"/>
    </row>
    <row r="786" spans="1:16" s="252" customFormat="1" x14ac:dyDescent="0.2">
      <c r="A786" s="1106"/>
      <c r="B786" s="1124"/>
      <c r="C786" s="2" t="s">
        <v>597</v>
      </c>
      <c r="D786" s="199">
        <v>18.3</v>
      </c>
      <c r="E786" s="270">
        <v>19.963636363636365</v>
      </c>
      <c r="F786" s="270">
        <v>22.181818181818183</v>
      </c>
      <c r="G786" s="270">
        <v>25</v>
      </c>
      <c r="H786" s="270">
        <v>30</v>
      </c>
      <c r="I786" s="270">
        <v>40</v>
      </c>
      <c r="J786" s="1203"/>
      <c r="K786" s="1203"/>
      <c r="L786" s="1203"/>
      <c r="M786" s="1203"/>
      <c r="N786" s="962"/>
      <c r="O786" s="199"/>
      <c r="P786" s="415"/>
    </row>
    <row r="787" spans="1:16" x14ac:dyDescent="0.2">
      <c r="A787" s="1106"/>
      <c r="B787" s="1124"/>
      <c r="C787" s="2" t="s">
        <v>598</v>
      </c>
      <c r="D787" s="199">
        <v>13.6</v>
      </c>
      <c r="E787" s="270">
        <v>14.836363636363636</v>
      </c>
      <c r="F787" s="270">
        <v>16.484848484848484</v>
      </c>
      <c r="G787" s="270">
        <v>25</v>
      </c>
      <c r="H787" s="270">
        <v>30</v>
      </c>
      <c r="I787" s="270">
        <v>40</v>
      </c>
      <c r="J787" s="1203"/>
      <c r="K787" s="1203"/>
      <c r="L787" s="1203"/>
      <c r="M787" s="1203"/>
      <c r="N787" s="962"/>
      <c r="O787" s="199"/>
    </row>
    <row r="788" spans="1:16" x14ac:dyDescent="0.2">
      <c r="A788" s="1106"/>
      <c r="B788" s="1124"/>
      <c r="C788" s="2" t="s">
        <v>599</v>
      </c>
      <c r="D788" s="199">
        <v>10.7</v>
      </c>
      <c r="E788" s="199">
        <v>10.7</v>
      </c>
      <c r="F788" s="199">
        <v>11</v>
      </c>
      <c r="G788" s="199">
        <v>11.2</v>
      </c>
      <c r="H788" s="199">
        <v>11.5</v>
      </c>
      <c r="I788" s="199">
        <v>11.7</v>
      </c>
      <c r="J788" s="1203"/>
      <c r="K788" s="1203"/>
      <c r="L788" s="1203"/>
      <c r="M788" s="1203"/>
      <c r="N788" s="962"/>
      <c r="O788" s="199"/>
    </row>
    <row r="789" spans="1:16" ht="38.25" x14ac:dyDescent="0.2">
      <c r="A789" s="1106"/>
      <c r="B789" s="1124"/>
      <c r="C789" s="2" t="s">
        <v>600</v>
      </c>
      <c r="D789" s="199">
        <v>255</v>
      </c>
      <c r="E789" s="199">
        <v>257</v>
      </c>
      <c r="F789" s="199">
        <v>260</v>
      </c>
      <c r="G789" s="199">
        <v>262</v>
      </c>
      <c r="H789" s="199">
        <v>264</v>
      </c>
      <c r="I789" s="199">
        <v>265</v>
      </c>
      <c r="J789" s="1203"/>
      <c r="K789" s="1203"/>
      <c r="L789" s="1203"/>
      <c r="M789" s="1203"/>
      <c r="N789" s="962"/>
      <c r="O789" s="199"/>
    </row>
    <row r="790" spans="1:16" x14ac:dyDescent="0.2">
      <c r="A790" s="1106"/>
      <c r="B790" s="1124"/>
      <c r="C790" s="2" t="s">
        <v>601</v>
      </c>
      <c r="D790" s="199"/>
      <c r="E790" s="199"/>
      <c r="F790" s="199"/>
      <c r="G790" s="199"/>
      <c r="H790" s="199"/>
      <c r="I790" s="199"/>
      <c r="J790" s="1203"/>
      <c r="K790" s="1203"/>
      <c r="L790" s="1203"/>
      <c r="M790" s="1203"/>
      <c r="N790" s="962"/>
      <c r="O790" s="199"/>
    </row>
    <row r="791" spans="1:16" ht="25.5" x14ac:dyDescent="0.2">
      <c r="A791" s="1106"/>
      <c r="B791" s="1124"/>
      <c r="C791" s="2" t="s">
        <v>602</v>
      </c>
      <c r="D791" s="199">
        <v>78.8</v>
      </c>
      <c r="E791" s="199">
        <v>80</v>
      </c>
      <c r="F791" s="199">
        <v>81</v>
      </c>
      <c r="G791" s="199">
        <v>82</v>
      </c>
      <c r="H791" s="199">
        <v>83</v>
      </c>
      <c r="I791" s="199">
        <v>85</v>
      </c>
      <c r="J791" s="1203"/>
      <c r="K791" s="1203"/>
      <c r="L791" s="1203"/>
      <c r="M791" s="1203"/>
      <c r="N791" s="962"/>
      <c r="O791" s="199"/>
    </row>
    <row r="792" spans="1:16" ht="25.5" x14ac:dyDescent="0.2">
      <c r="A792" s="1106"/>
      <c r="B792" s="1124"/>
      <c r="C792" s="2" t="s">
        <v>603</v>
      </c>
      <c r="D792" s="199">
        <v>80.400000000000006</v>
      </c>
      <c r="E792" s="199">
        <v>82</v>
      </c>
      <c r="F792" s="199">
        <v>84</v>
      </c>
      <c r="G792" s="199">
        <v>85</v>
      </c>
      <c r="H792" s="199">
        <v>86</v>
      </c>
      <c r="I792" s="199">
        <v>88</v>
      </c>
      <c r="J792" s="1203"/>
      <c r="K792" s="1203"/>
      <c r="L792" s="1203"/>
      <c r="M792" s="1203"/>
      <c r="N792" s="962"/>
      <c r="O792" s="199"/>
    </row>
    <row r="793" spans="1:16" s="252" customFormat="1" ht="25.5" x14ac:dyDescent="0.2">
      <c r="A793" s="1106"/>
      <c r="B793" s="1124"/>
      <c r="C793" s="2" t="s">
        <v>604</v>
      </c>
      <c r="D793" s="199">
        <v>77.099999999999994</v>
      </c>
      <c r="E793" s="199">
        <v>80</v>
      </c>
      <c r="F793" s="199">
        <v>80</v>
      </c>
      <c r="G793" s="199">
        <v>80</v>
      </c>
      <c r="H793" s="199">
        <v>80</v>
      </c>
      <c r="I793" s="199">
        <v>83</v>
      </c>
      <c r="J793" s="1203"/>
      <c r="K793" s="1203"/>
      <c r="L793" s="1203"/>
      <c r="M793" s="1203"/>
      <c r="N793" s="962"/>
      <c r="O793" s="199"/>
      <c r="P793" s="415"/>
    </row>
    <row r="794" spans="1:16" s="252" customFormat="1" ht="63.75" x14ac:dyDescent="0.2">
      <c r="A794" s="1107"/>
      <c r="B794" s="1125"/>
      <c r="C794" s="2" t="s">
        <v>1560</v>
      </c>
      <c r="D794" s="199" t="s">
        <v>662</v>
      </c>
      <c r="E794" s="199" t="s">
        <v>605</v>
      </c>
      <c r="F794" s="199" t="s">
        <v>605</v>
      </c>
      <c r="G794" s="199" t="s">
        <v>605</v>
      </c>
      <c r="H794" s="199" t="s">
        <v>605</v>
      </c>
      <c r="I794" s="199" t="s">
        <v>605</v>
      </c>
      <c r="J794" s="1203"/>
      <c r="K794" s="1203"/>
      <c r="L794" s="1203"/>
      <c r="M794" s="1203"/>
      <c r="N794" s="963"/>
      <c r="O794" s="199"/>
      <c r="P794" s="415"/>
    </row>
    <row r="795" spans="1:16" ht="38.25" x14ac:dyDescent="0.2">
      <c r="A795" s="866">
        <v>122</v>
      </c>
      <c r="B795" s="404" t="s">
        <v>3102</v>
      </c>
      <c r="C795" s="10" t="s">
        <v>1768</v>
      </c>
      <c r="D795" s="126">
        <v>2333</v>
      </c>
      <c r="E795" s="126">
        <v>2345</v>
      </c>
      <c r="F795" s="126">
        <v>2460</v>
      </c>
      <c r="G795" s="126">
        <v>2650</v>
      </c>
      <c r="H795" s="126">
        <v>2850</v>
      </c>
      <c r="I795" s="126">
        <v>2950</v>
      </c>
      <c r="J795" s="599">
        <f>SUM(J796:J800)</f>
        <v>3.6</v>
      </c>
      <c r="K795" s="599">
        <f>SUM(K796:K800)</f>
        <v>3.6</v>
      </c>
      <c r="L795" s="599">
        <f>SUM(L796:L800)</f>
        <v>0</v>
      </c>
      <c r="M795" s="599">
        <f>SUM(M796:M800)</f>
        <v>0</v>
      </c>
      <c r="N795" s="126" t="s">
        <v>982</v>
      </c>
      <c r="O795" s="126"/>
    </row>
    <row r="796" spans="1:16" ht="63.75" x14ac:dyDescent="0.2">
      <c r="A796" s="866" t="s">
        <v>2973</v>
      </c>
      <c r="B796" s="95" t="s">
        <v>2256</v>
      </c>
      <c r="C796" s="52" t="s">
        <v>606</v>
      </c>
      <c r="D796" s="201"/>
      <c r="E796" s="125" t="s">
        <v>0</v>
      </c>
      <c r="F796" s="125"/>
      <c r="G796" s="125"/>
      <c r="H796" s="125"/>
      <c r="I796" s="125"/>
      <c r="J796" s="684">
        <v>0.3</v>
      </c>
      <c r="K796" s="684">
        <v>0.3</v>
      </c>
      <c r="L796" s="682"/>
      <c r="M796" s="682"/>
      <c r="N796" s="125" t="s">
        <v>1002</v>
      </c>
      <c r="O796" s="201"/>
    </row>
    <row r="797" spans="1:16" ht="102" x14ac:dyDescent="0.2">
      <c r="A797" s="866" t="s">
        <v>2974</v>
      </c>
      <c r="B797" s="408" t="s">
        <v>2377</v>
      </c>
      <c r="C797" s="52" t="s">
        <v>607</v>
      </c>
      <c r="D797" s="201"/>
      <c r="E797" s="125" t="s">
        <v>103</v>
      </c>
      <c r="F797" s="125" t="s">
        <v>103</v>
      </c>
      <c r="G797" s="125"/>
      <c r="H797" s="125"/>
      <c r="I797" s="125"/>
      <c r="J797" s="684">
        <v>0.2</v>
      </c>
      <c r="K797" s="684">
        <v>0.2</v>
      </c>
      <c r="L797" s="686"/>
      <c r="M797" s="682"/>
      <c r="N797" s="125" t="s">
        <v>980</v>
      </c>
      <c r="O797" s="125" t="s">
        <v>631</v>
      </c>
    </row>
    <row r="798" spans="1:16" ht="51" x14ac:dyDescent="0.2">
      <c r="A798" s="866" t="s">
        <v>2975</v>
      </c>
      <c r="B798" s="95" t="s">
        <v>2511</v>
      </c>
      <c r="C798" s="52" t="s">
        <v>608</v>
      </c>
      <c r="D798" s="201"/>
      <c r="E798" s="125" t="s">
        <v>103</v>
      </c>
      <c r="F798" s="125" t="s">
        <v>103</v>
      </c>
      <c r="G798" s="125"/>
      <c r="H798" s="125"/>
      <c r="I798" s="125"/>
      <c r="J798" s="684">
        <v>0.1</v>
      </c>
      <c r="K798" s="684">
        <v>0.1</v>
      </c>
      <c r="L798" s="682"/>
      <c r="M798" s="682"/>
      <c r="N798" s="125" t="s">
        <v>1003</v>
      </c>
      <c r="O798" s="201"/>
    </row>
    <row r="799" spans="1:16" ht="63.75" x14ac:dyDescent="0.2">
      <c r="A799" s="866" t="s">
        <v>2976</v>
      </c>
      <c r="B799" s="95" t="s">
        <v>2592</v>
      </c>
      <c r="C799" s="52" t="s">
        <v>1890</v>
      </c>
      <c r="D799" s="201"/>
      <c r="E799" s="125" t="s">
        <v>103</v>
      </c>
      <c r="F799" s="125" t="s">
        <v>103</v>
      </c>
      <c r="G799" s="125" t="s">
        <v>103</v>
      </c>
      <c r="H799" s="125" t="s">
        <v>103</v>
      </c>
      <c r="I799" s="125" t="s">
        <v>103</v>
      </c>
      <c r="J799" s="684">
        <v>1</v>
      </c>
      <c r="K799" s="684">
        <v>1</v>
      </c>
      <c r="L799" s="682"/>
      <c r="M799" s="682"/>
      <c r="N799" s="125"/>
      <c r="O799" s="201"/>
    </row>
    <row r="800" spans="1:16" s="252" customFormat="1" ht="51" x14ac:dyDescent="0.2">
      <c r="A800" s="866" t="s">
        <v>2977</v>
      </c>
      <c r="B800" s="95" t="s">
        <v>2691</v>
      </c>
      <c r="C800" s="52" t="s">
        <v>609</v>
      </c>
      <c r="D800" s="201"/>
      <c r="E800" s="125" t="s">
        <v>103</v>
      </c>
      <c r="F800" s="125" t="s">
        <v>103</v>
      </c>
      <c r="G800" s="125" t="s">
        <v>103</v>
      </c>
      <c r="H800" s="125" t="s">
        <v>103</v>
      </c>
      <c r="I800" s="125" t="s">
        <v>103</v>
      </c>
      <c r="J800" s="684">
        <v>2</v>
      </c>
      <c r="K800" s="684">
        <v>2</v>
      </c>
      <c r="L800" s="682"/>
      <c r="M800" s="682"/>
      <c r="N800" s="125" t="s">
        <v>1000</v>
      </c>
      <c r="O800" s="201"/>
      <c r="P800" s="415"/>
    </row>
    <row r="801" spans="1:16" s="252" customFormat="1" ht="38.25" x14ac:dyDescent="0.2">
      <c r="A801" s="1105">
        <v>123</v>
      </c>
      <c r="B801" s="1325" t="s">
        <v>3103</v>
      </c>
      <c r="C801" s="10" t="s">
        <v>1767</v>
      </c>
      <c r="D801" s="126">
        <v>110</v>
      </c>
      <c r="E801" s="126">
        <v>115</v>
      </c>
      <c r="F801" s="126">
        <v>120</v>
      </c>
      <c r="G801" s="126">
        <v>130</v>
      </c>
      <c r="H801" s="126">
        <v>135</v>
      </c>
      <c r="I801" s="126">
        <v>140</v>
      </c>
      <c r="J801" s="1121">
        <f>SUM(J813:J821)</f>
        <v>1014.9</v>
      </c>
      <c r="K801" s="1121">
        <f>SUM(K813:K821)</f>
        <v>1014.9</v>
      </c>
      <c r="L801" s="1121">
        <f>SUM(L813:L821)</f>
        <v>0</v>
      </c>
      <c r="M801" s="1121">
        <f>SUM(M813:M821)</f>
        <v>0</v>
      </c>
      <c r="N801" s="996" t="s">
        <v>1640</v>
      </c>
      <c r="O801" s="126"/>
      <c r="P801" s="415"/>
    </row>
    <row r="802" spans="1:16" s="252" customFormat="1" ht="51" x14ac:dyDescent="0.2">
      <c r="A802" s="1106"/>
      <c r="B802" s="1326"/>
      <c r="C802" s="10" t="s">
        <v>610</v>
      </c>
      <c r="D802" s="126"/>
      <c r="E802" s="126"/>
      <c r="F802" s="126"/>
      <c r="G802" s="126"/>
      <c r="H802" s="126"/>
      <c r="I802" s="126"/>
      <c r="J802" s="1121"/>
      <c r="K802" s="1121"/>
      <c r="L802" s="1121"/>
      <c r="M802" s="1121"/>
      <c r="N802" s="1231"/>
      <c r="O802" s="126"/>
      <c r="P802" s="415"/>
    </row>
    <row r="803" spans="1:16" ht="38.25" x14ac:dyDescent="0.2">
      <c r="A803" s="1106"/>
      <c r="B803" s="1326"/>
      <c r="C803" s="10" t="s">
        <v>611</v>
      </c>
      <c r="D803" s="126">
        <v>41.5</v>
      </c>
      <c r="E803" s="126"/>
      <c r="F803" s="126"/>
      <c r="G803" s="126"/>
      <c r="H803" s="126"/>
      <c r="I803" s="126" t="s">
        <v>562</v>
      </c>
      <c r="J803" s="1121"/>
      <c r="K803" s="1121"/>
      <c r="L803" s="1121"/>
      <c r="M803" s="1121"/>
      <c r="N803" s="1231"/>
      <c r="O803" s="126"/>
    </row>
    <row r="804" spans="1:16" ht="38.25" x14ac:dyDescent="0.2">
      <c r="A804" s="1106"/>
      <c r="B804" s="1326"/>
      <c r="C804" s="10" t="s">
        <v>612</v>
      </c>
      <c r="D804" s="126">
        <v>22</v>
      </c>
      <c r="E804" s="126"/>
      <c r="F804" s="126"/>
      <c r="G804" s="126"/>
      <c r="H804" s="126"/>
      <c r="I804" s="126" t="s">
        <v>613</v>
      </c>
      <c r="J804" s="1121"/>
      <c r="K804" s="1121"/>
      <c r="L804" s="1121"/>
      <c r="M804" s="1121"/>
      <c r="N804" s="1231"/>
      <c r="O804" s="126"/>
    </row>
    <row r="805" spans="1:16" x14ac:dyDescent="0.2">
      <c r="A805" s="1106"/>
      <c r="B805" s="1326"/>
      <c r="C805" s="10" t="s">
        <v>614</v>
      </c>
      <c r="D805" s="126">
        <v>16</v>
      </c>
      <c r="E805" s="126">
        <v>15</v>
      </c>
      <c r="F805" s="126">
        <v>14</v>
      </c>
      <c r="G805" s="126">
        <v>13</v>
      </c>
      <c r="H805" s="126">
        <v>12</v>
      </c>
      <c r="I805" s="126">
        <v>10</v>
      </c>
      <c r="J805" s="1121"/>
      <c r="K805" s="1121"/>
      <c r="L805" s="1121"/>
      <c r="M805" s="1121"/>
      <c r="N805" s="1231"/>
      <c r="O805" s="126"/>
    </row>
    <row r="806" spans="1:16" ht="25.5" x14ac:dyDescent="0.2">
      <c r="A806" s="1106"/>
      <c r="B806" s="1326"/>
      <c r="C806" s="10" t="s">
        <v>615</v>
      </c>
      <c r="D806" s="126"/>
      <c r="E806" s="126"/>
      <c r="F806" s="126"/>
      <c r="G806" s="126"/>
      <c r="H806" s="126"/>
      <c r="I806" s="126"/>
      <c r="J806" s="1121"/>
      <c r="K806" s="1121"/>
      <c r="L806" s="1121"/>
      <c r="M806" s="1121"/>
      <c r="N806" s="1231"/>
      <c r="O806" s="126"/>
    </row>
    <row r="807" spans="1:16" s="252" customFormat="1" ht="25.5" x14ac:dyDescent="0.2">
      <c r="A807" s="1106"/>
      <c r="B807" s="1326"/>
      <c r="C807" s="10" t="s">
        <v>616</v>
      </c>
      <c r="D807" s="126" t="s">
        <v>662</v>
      </c>
      <c r="E807" s="126">
        <v>40</v>
      </c>
      <c r="F807" s="126">
        <v>45</v>
      </c>
      <c r="G807" s="126">
        <v>60</v>
      </c>
      <c r="H807" s="126">
        <v>65</v>
      </c>
      <c r="I807" s="126">
        <v>80</v>
      </c>
      <c r="J807" s="1121"/>
      <c r="K807" s="1121"/>
      <c r="L807" s="1121"/>
      <c r="M807" s="1121"/>
      <c r="N807" s="1231"/>
      <c r="O807" s="126"/>
      <c r="P807" s="415"/>
    </row>
    <row r="808" spans="1:16" s="252" customFormat="1" x14ac:dyDescent="0.2">
      <c r="A808" s="1106"/>
      <c r="B808" s="1326"/>
      <c r="C808" s="10" t="s">
        <v>617</v>
      </c>
      <c r="D808" s="126" t="s">
        <v>662</v>
      </c>
      <c r="E808" s="126">
        <v>50</v>
      </c>
      <c r="F808" s="126">
        <v>55</v>
      </c>
      <c r="G808" s="126">
        <v>60</v>
      </c>
      <c r="H808" s="126">
        <v>65</v>
      </c>
      <c r="I808" s="126">
        <v>80</v>
      </c>
      <c r="J808" s="1121"/>
      <c r="K808" s="1121"/>
      <c r="L808" s="1121"/>
      <c r="M808" s="1121"/>
      <c r="N808" s="1231"/>
      <c r="O808" s="126"/>
      <c r="P808" s="415"/>
    </row>
    <row r="809" spans="1:16" x14ac:dyDescent="0.2">
      <c r="A809" s="1106"/>
      <c r="B809" s="1326"/>
      <c r="C809" s="10" t="s">
        <v>618</v>
      </c>
      <c r="D809" s="126" t="s">
        <v>662</v>
      </c>
      <c r="E809" s="126">
        <v>40</v>
      </c>
      <c r="F809" s="126">
        <v>50</v>
      </c>
      <c r="G809" s="126">
        <v>60</v>
      </c>
      <c r="H809" s="126">
        <v>65</v>
      </c>
      <c r="I809" s="126">
        <v>80</v>
      </c>
      <c r="J809" s="1121"/>
      <c r="K809" s="1121"/>
      <c r="L809" s="1121"/>
      <c r="M809" s="1121"/>
      <c r="N809" s="1231"/>
      <c r="O809" s="126"/>
    </row>
    <row r="810" spans="1:16" ht="25.5" x14ac:dyDescent="0.2">
      <c r="A810" s="1106"/>
      <c r="B810" s="1326"/>
      <c r="C810" s="10" t="s">
        <v>619</v>
      </c>
      <c r="D810" s="126">
        <v>92</v>
      </c>
      <c r="E810" s="126">
        <v>93</v>
      </c>
      <c r="F810" s="126">
        <v>94</v>
      </c>
      <c r="G810" s="126">
        <v>95</v>
      </c>
      <c r="H810" s="126">
        <v>97</v>
      </c>
      <c r="I810" s="126">
        <v>98</v>
      </c>
      <c r="J810" s="1121"/>
      <c r="K810" s="1121"/>
      <c r="L810" s="1121"/>
      <c r="M810" s="1121"/>
      <c r="N810" s="1231"/>
      <c r="O810" s="126" t="s">
        <v>573</v>
      </c>
    </row>
    <row r="811" spans="1:16" s="252" customFormat="1" ht="38.25" x14ac:dyDescent="0.2">
      <c r="A811" s="1106"/>
      <c r="B811" s="1326"/>
      <c r="C811" s="10" t="s">
        <v>620</v>
      </c>
      <c r="D811" s="126" t="s">
        <v>662</v>
      </c>
      <c r="E811" s="126">
        <v>50</v>
      </c>
      <c r="F811" s="126">
        <v>55</v>
      </c>
      <c r="G811" s="126">
        <v>60</v>
      </c>
      <c r="H811" s="126">
        <v>65</v>
      </c>
      <c r="I811" s="126">
        <v>70</v>
      </c>
      <c r="J811" s="1121"/>
      <c r="K811" s="1121"/>
      <c r="L811" s="1121"/>
      <c r="M811" s="1121"/>
      <c r="N811" s="1231"/>
      <c r="O811" s="126"/>
      <c r="P811" s="415"/>
    </row>
    <row r="812" spans="1:16" s="252" customFormat="1" ht="25.5" x14ac:dyDescent="0.2">
      <c r="A812" s="1106"/>
      <c r="B812" s="1326"/>
      <c r="C812" s="10" t="s">
        <v>621</v>
      </c>
      <c r="D812" s="126" t="s">
        <v>662</v>
      </c>
      <c r="E812" s="126">
        <v>10</v>
      </c>
      <c r="F812" s="126">
        <v>20</v>
      </c>
      <c r="G812" s="126">
        <v>30</v>
      </c>
      <c r="H812" s="126">
        <v>40</v>
      </c>
      <c r="I812" s="126">
        <v>50</v>
      </c>
      <c r="J812" s="1121"/>
      <c r="K812" s="1121"/>
      <c r="L812" s="1121"/>
      <c r="M812" s="1121"/>
      <c r="N812" s="997"/>
      <c r="O812" s="126" t="s">
        <v>573</v>
      </c>
      <c r="P812" s="415"/>
    </row>
    <row r="813" spans="1:16" s="252" customFormat="1" ht="76.5" x14ac:dyDescent="0.2">
      <c r="A813" s="866" t="s">
        <v>2973</v>
      </c>
      <c r="B813" s="95" t="s">
        <v>2257</v>
      </c>
      <c r="C813" s="52" t="s">
        <v>622</v>
      </c>
      <c r="D813" s="201"/>
      <c r="E813" s="125" t="s">
        <v>103</v>
      </c>
      <c r="F813" s="125" t="s">
        <v>103</v>
      </c>
      <c r="G813" s="125" t="s">
        <v>103</v>
      </c>
      <c r="H813" s="125" t="s">
        <v>103</v>
      </c>
      <c r="I813" s="125" t="s">
        <v>103</v>
      </c>
      <c r="J813" s="684">
        <v>5</v>
      </c>
      <c r="K813" s="684">
        <v>5</v>
      </c>
      <c r="L813" s="686"/>
      <c r="M813" s="682"/>
      <c r="N813" s="125" t="s">
        <v>1004</v>
      </c>
      <c r="O813" s="201" t="s">
        <v>573</v>
      </c>
      <c r="P813" s="415"/>
    </row>
    <row r="814" spans="1:16" s="252" customFormat="1" ht="25.5" x14ac:dyDescent="0.2">
      <c r="A814" s="866" t="s">
        <v>2974</v>
      </c>
      <c r="B814" s="95" t="s">
        <v>2378</v>
      </c>
      <c r="C814" s="52" t="s">
        <v>623</v>
      </c>
      <c r="D814" s="201"/>
      <c r="E814" s="125" t="s">
        <v>103</v>
      </c>
      <c r="F814" s="125" t="s">
        <v>103</v>
      </c>
      <c r="G814" s="125" t="s">
        <v>103</v>
      </c>
      <c r="H814" s="125" t="s">
        <v>103</v>
      </c>
      <c r="I814" s="125" t="s">
        <v>103</v>
      </c>
      <c r="J814" s="684">
        <v>6</v>
      </c>
      <c r="K814" s="684">
        <v>6</v>
      </c>
      <c r="L814" s="686"/>
      <c r="M814" s="682"/>
      <c r="N814" s="125" t="s">
        <v>982</v>
      </c>
      <c r="O814" s="201" t="s">
        <v>631</v>
      </c>
      <c r="P814" s="415"/>
    </row>
    <row r="815" spans="1:16" s="252" customFormat="1" ht="63.75" x14ac:dyDescent="0.2">
      <c r="A815" s="907" t="s">
        <v>2975</v>
      </c>
      <c r="B815" s="95" t="s">
        <v>2512</v>
      </c>
      <c r="C815" s="52" t="s">
        <v>624</v>
      </c>
      <c r="D815" s="201"/>
      <c r="E815" s="125" t="s">
        <v>103</v>
      </c>
      <c r="F815" s="125" t="s">
        <v>103</v>
      </c>
      <c r="G815" s="125" t="s">
        <v>103</v>
      </c>
      <c r="H815" s="125" t="s">
        <v>103</v>
      </c>
      <c r="I815" s="125" t="s">
        <v>103</v>
      </c>
      <c r="J815" s="684">
        <v>0.1</v>
      </c>
      <c r="K815" s="684">
        <v>0.1</v>
      </c>
      <c r="L815" s="686"/>
      <c r="M815" s="682"/>
      <c r="N815" s="125" t="s">
        <v>982</v>
      </c>
      <c r="O815" s="201" t="s">
        <v>631</v>
      </c>
      <c r="P815" s="415"/>
    </row>
    <row r="816" spans="1:16" s="252" customFormat="1" ht="25.5" x14ac:dyDescent="0.2">
      <c r="A816" s="866" t="s">
        <v>2976</v>
      </c>
      <c r="B816" s="95" t="s">
        <v>2593</v>
      </c>
      <c r="C816" s="52" t="s">
        <v>625</v>
      </c>
      <c r="D816" s="201"/>
      <c r="E816" s="125" t="s">
        <v>103</v>
      </c>
      <c r="F816" s="125" t="s">
        <v>103</v>
      </c>
      <c r="G816" s="125" t="s">
        <v>103</v>
      </c>
      <c r="H816" s="125" t="s">
        <v>103</v>
      </c>
      <c r="I816" s="125" t="s">
        <v>103</v>
      </c>
      <c r="J816" s="684">
        <v>1000</v>
      </c>
      <c r="K816" s="684">
        <v>1000</v>
      </c>
      <c r="L816" s="682"/>
      <c r="M816" s="682"/>
      <c r="N816" s="125" t="s">
        <v>982</v>
      </c>
      <c r="O816" s="201"/>
      <c r="P816" s="415"/>
    </row>
    <row r="817" spans="1:16" s="252" customFormat="1" ht="63.75" x14ac:dyDescent="0.2">
      <c r="A817" s="907" t="s">
        <v>2977</v>
      </c>
      <c r="B817" s="95" t="s">
        <v>2692</v>
      </c>
      <c r="C817" s="52" t="s">
        <v>626</v>
      </c>
      <c r="D817" s="201"/>
      <c r="E817" s="125" t="s">
        <v>103</v>
      </c>
      <c r="F817" s="125" t="s">
        <v>103</v>
      </c>
      <c r="G817" s="125" t="s">
        <v>103</v>
      </c>
      <c r="H817" s="125" t="s">
        <v>103</v>
      </c>
      <c r="I817" s="125" t="s">
        <v>103</v>
      </c>
      <c r="J817" s="684">
        <v>1</v>
      </c>
      <c r="K817" s="684">
        <v>1</v>
      </c>
      <c r="L817" s="679"/>
      <c r="M817" s="679"/>
      <c r="N817" s="125" t="s">
        <v>1000</v>
      </c>
      <c r="O817" s="201"/>
      <c r="P817" s="415"/>
    </row>
    <row r="818" spans="1:16" s="252" customFormat="1" ht="38.25" x14ac:dyDescent="0.2">
      <c r="A818" s="866" t="s">
        <v>2978</v>
      </c>
      <c r="B818" s="95" t="s">
        <v>2747</v>
      </c>
      <c r="C818" s="52" t="s">
        <v>627</v>
      </c>
      <c r="D818" s="201"/>
      <c r="E818" s="125" t="s">
        <v>103</v>
      </c>
      <c r="F818" s="125" t="s">
        <v>103</v>
      </c>
      <c r="G818" s="125" t="s">
        <v>103</v>
      </c>
      <c r="H818" s="125" t="s">
        <v>103</v>
      </c>
      <c r="I818" s="125" t="s">
        <v>103</v>
      </c>
      <c r="J818" s="684">
        <v>0.3</v>
      </c>
      <c r="K818" s="684">
        <v>0.3</v>
      </c>
      <c r="L818" s="682"/>
      <c r="M818" s="682"/>
      <c r="N818" s="125" t="s">
        <v>1005</v>
      </c>
      <c r="O818" s="201"/>
      <c r="P818" s="415"/>
    </row>
    <row r="819" spans="1:16" s="252" customFormat="1" ht="63.75" x14ac:dyDescent="0.2">
      <c r="A819" s="907" t="s">
        <v>2979</v>
      </c>
      <c r="B819" s="95" t="s">
        <v>2815</v>
      </c>
      <c r="C819" s="52" t="s">
        <v>628</v>
      </c>
      <c r="D819" s="201"/>
      <c r="E819" s="125" t="s">
        <v>103</v>
      </c>
      <c r="F819" s="125" t="s">
        <v>103</v>
      </c>
      <c r="G819" s="125" t="s">
        <v>103</v>
      </c>
      <c r="H819" s="125" t="s">
        <v>103</v>
      </c>
      <c r="I819" s="125" t="s">
        <v>103</v>
      </c>
      <c r="J819" s="684">
        <v>0.5</v>
      </c>
      <c r="K819" s="684">
        <v>0.5</v>
      </c>
      <c r="L819" s="682"/>
      <c r="M819" s="682"/>
      <c r="N819" s="125" t="s">
        <v>1006</v>
      </c>
      <c r="O819" s="201"/>
      <c r="P819" s="415"/>
    </row>
    <row r="820" spans="1:16" s="252" customFormat="1" ht="38.25" x14ac:dyDescent="0.2">
      <c r="A820" s="866" t="s">
        <v>2980</v>
      </c>
      <c r="B820" s="95" t="s">
        <v>2845</v>
      </c>
      <c r="C820" s="52" t="s">
        <v>629</v>
      </c>
      <c r="D820" s="201"/>
      <c r="E820" s="125" t="s">
        <v>103</v>
      </c>
      <c r="F820" s="125" t="s">
        <v>103</v>
      </c>
      <c r="G820" s="125" t="s">
        <v>103</v>
      </c>
      <c r="H820" s="125" t="s">
        <v>103</v>
      </c>
      <c r="I820" s="125" t="s">
        <v>103</v>
      </c>
      <c r="J820" s="684">
        <v>1</v>
      </c>
      <c r="K820" s="684">
        <v>1</v>
      </c>
      <c r="L820" s="682"/>
      <c r="M820" s="682"/>
      <c r="N820" s="125" t="s">
        <v>1006</v>
      </c>
      <c r="O820" s="201"/>
      <c r="P820" s="415"/>
    </row>
    <row r="821" spans="1:16" s="252" customFormat="1" ht="76.5" x14ac:dyDescent="0.2">
      <c r="A821" s="907" t="s">
        <v>2981</v>
      </c>
      <c r="B821" s="408" t="s">
        <v>2886</v>
      </c>
      <c r="C821" s="52" t="s">
        <v>630</v>
      </c>
      <c r="D821" s="201"/>
      <c r="E821" s="125" t="s">
        <v>103</v>
      </c>
      <c r="F821" s="125" t="s">
        <v>103</v>
      </c>
      <c r="G821" s="125" t="s">
        <v>103</v>
      </c>
      <c r="H821" s="125" t="s">
        <v>103</v>
      </c>
      <c r="I821" s="125" t="s">
        <v>103</v>
      </c>
      <c r="J821" s="684">
        <v>1</v>
      </c>
      <c r="K821" s="684">
        <v>1</v>
      </c>
      <c r="L821" s="686"/>
      <c r="M821" s="682"/>
      <c r="N821" s="125" t="s">
        <v>982</v>
      </c>
      <c r="O821" s="201" t="s">
        <v>998</v>
      </c>
      <c r="P821" s="415"/>
    </row>
    <row r="822" spans="1:16" s="252" customFormat="1" ht="63.75" x14ac:dyDescent="0.2">
      <c r="A822" s="1105">
        <v>124</v>
      </c>
      <c r="B822" s="1206" t="s">
        <v>3402</v>
      </c>
      <c r="C822" s="10" t="s">
        <v>1766</v>
      </c>
      <c r="D822" s="126">
        <v>35</v>
      </c>
      <c r="E822" s="126">
        <v>35</v>
      </c>
      <c r="F822" s="126">
        <v>37</v>
      </c>
      <c r="G822" s="126">
        <v>38</v>
      </c>
      <c r="H822" s="126">
        <v>40</v>
      </c>
      <c r="I822" s="126">
        <v>45</v>
      </c>
      <c r="J822" s="1121">
        <f>SUM(J824:J826)</f>
        <v>7.04</v>
      </c>
      <c r="K822" s="1121">
        <f>SUM(K824:K826)</f>
        <v>7.04</v>
      </c>
      <c r="L822" s="1121">
        <f>SUM(L824:L826)</f>
        <v>0</v>
      </c>
      <c r="M822" s="1121">
        <f>SUM(M824:M826)</f>
        <v>0</v>
      </c>
      <c r="N822" s="996" t="s">
        <v>1645</v>
      </c>
      <c r="O822" s="126"/>
      <c r="P822" s="415"/>
    </row>
    <row r="823" spans="1:16" s="252" customFormat="1" ht="38.25" x14ac:dyDescent="0.2">
      <c r="A823" s="1107"/>
      <c r="B823" s="1207"/>
      <c r="C823" s="10" t="s">
        <v>632</v>
      </c>
      <c r="D823" s="126">
        <v>68</v>
      </c>
      <c r="E823" s="126">
        <v>69</v>
      </c>
      <c r="F823" s="126">
        <v>70</v>
      </c>
      <c r="G823" s="126">
        <v>73</v>
      </c>
      <c r="H823" s="126">
        <v>75</v>
      </c>
      <c r="I823" s="126">
        <v>80</v>
      </c>
      <c r="J823" s="1121"/>
      <c r="K823" s="1121"/>
      <c r="L823" s="1121"/>
      <c r="M823" s="1121"/>
      <c r="N823" s="997"/>
      <c r="O823" s="126"/>
      <c r="P823" s="415"/>
    </row>
    <row r="824" spans="1:16" s="252" customFormat="1" ht="25.5" x14ac:dyDescent="0.2">
      <c r="A824" s="866" t="s">
        <v>2973</v>
      </c>
      <c r="B824" s="408" t="s">
        <v>2258</v>
      </c>
      <c r="C824" s="52" t="s">
        <v>129</v>
      </c>
      <c r="D824" s="201"/>
      <c r="E824" s="125" t="s">
        <v>103</v>
      </c>
      <c r="F824" s="125"/>
      <c r="G824" s="125"/>
      <c r="H824" s="125"/>
      <c r="I824" s="125"/>
      <c r="J824" s="680">
        <v>0.02</v>
      </c>
      <c r="K824" s="680">
        <v>0.02</v>
      </c>
      <c r="L824" s="679"/>
      <c r="M824" s="679"/>
      <c r="N824" s="125" t="s">
        <v>1007</v>
      </c>
      <c r="O824" s="201"/>
      <c r="P824" s="415"/>
    </row>
    <row r="825" spans="1:16" s="252" customFormat="1" ht="25.5" x14ac:dyDescent="0.2">
      <c r="A825" s="866" t="s">
        <v>2974</v>
      </c>
      <c r="B825" s="408" t="s">
        <v>2379</v>
      </c>
      <c r="C825" s="52" t="s">
        <v>130</v>
      </c>
      <c r="D825" s="201"/>
      <c r="E825" s="125" t="s">
        <v>103</v>
      </c>
      <c r="F825" s="125"/>
      <c r="G825" s="125"/>
      <c r="H825" s="125"/>
      <c r="I825" s="125"/>
      <c r="J825" s="680">
        <v>0.02</v>
      </c>
      <c r="K825" s="680">
        <v>0.02</v>
      </c>
      <c r="L825" s="679"/>
      <c r="M825" s="679"/>
      <c r="N825" s="125" t="s">
        <v>1007</v>
      </c>
      <c r="O825" s="201"/>
      <c r="P825" s="415"/>
    </row>
    <row r="826" spans="1:16" s="252" customFormat="1" ht="38.25" x14ac:dyDescent="0.2">
      <c r="A826" s="866" t="s">
        <v>2975</v>
      </c>
      <c r="B826" s="408" t="s">
        <v>2513</v>
      </c>
      <c r="C826" s="52" t="s">
        <v>633</v>
      </c>
      <c r="D826" s="201"/>
      <c r="E826" s="125" t="s">
        <v>103</v>
      </c>
      <c r="F826" s="125" t="s">
        <v>103</v>
      </c>
      <c r="G826" s="125" t="s">
        <v>103</v>
      </c>
      <c r="H826" s="125"/>
      <c r="I826" s="125"/>
      <c r="J826" s="682">
        <v>7</v>
      </c>
      <c r="K826" s="682">
        <v>7</v>
      </c>
      <c r="L826" s="687"/>
      <c r="M826" s="687"/>
      <c r="N826" s="125" t="s">
        <v>1008</v>
      </c>
      <c r="O826" s="201"/>
      <c r="P826" s="415"/>
    </row>
    <row r="827" spans="1:16" s="252" customFormat="1" ht="51" x14ac:dyDescent="0.2">
      <c r="A827" s="1105">
        <v>125</v>
      </c>
      <c r="B827" s="1206" t="s">
        <v>3373</v>
      </c>
      <c r="C827" s="10" t="s">
        <v>1765</v>
      </c>
      <c r="D827" s="126" t="s">
        <v>555</v>
      </c>
      <c r="E827" s="126"/>
      <c r="F827" s="126"/>
      <c r="G827" s="126"/>
      <c r="H827" s="126"/>
      <c r="I827" s="126"/>
      <c r="J827" s="1121">
        <f>SUM(J829:J837)</f>
        <v>1.7500000000000002</v>
      </c>
      <c r="K827" s="1121">
        <f>SUM(K829:K837)</f>
        <v>1.7500000000000002</v>
      </c>
      <c r="L827" s="1121">
        <f>SUM(L829:L837)</f>
        <v>0</v>
      </c>
      <c r="M827" s="1121">
        <f>SUM(M829:M837)</f>
        <v>0</v>
      </c>
      <c r="N827" s="996" t="s">
        <v>982</v>
      </c>
      <c r="O827" s="126"/>
      <c r="P827" s="415"/>
    </row>
    <row r="828" spans="1:16" s="252" customFormat="1" ht="38.25" x14ac:dyDescent="0.2">
      <c r="A828" s="1107"/>
      <c r="B828" s="1207"/>
      <c r="C828" s="10" t="s">
        <v>634</v>
      </c>
      <c r="D828" s="126" t="s">
        <v>555</v>
      </c>
      <c r="E828" s="126">
        <v>10</v>
      </c>
      <c r="F828" s="126">
        <v>10</v>
      </c>
      <c r="G828" s="126">
        <v>20</v>
      </c>
      <c r="H828" s="126">
        <v>30</v>
      </c>
      <c r="I828" s="126">
        <v>50</v>
      </c>
      <c r="J828" s="1121"/>
      <c r="K828" s="1121"/>
      <c r="L828" s="1121"/>
      <c r="M828" s="1121"/>
      <c r="N828" s="997"/>
      <c r="O828" s="126"/>
      <c r="P828" s="415"/>
    </row>
    <row r="829" spans="1:16" s="252" customFormat="1" ht="51" x14ac:dyDescent="0.2">
      <c r="A829" s="866" t="s">
        <v>2973</v>
      </c>
      <c r="B829" s="408" t="s">
        <v>2259</v>
      </c>
      <c r="C829" s="52" t="s">
        <v>635</v>
      </c>
      <c r="D829" s="201"/>
      <c r="E829" s="125" t="s">
        <v>103</v>
      </c>
      <c r="F829" s="125" t="s">
        <v>103</v>
      </c>
      <c r="G829" s="125" t="s">
        <v>103</v>
      </c>
      <c r="H829" s="125" t="s">
        <v>103</v>
      </c>
      <c r="I829" s="125" t="s">
        <v>103</v>
      </c>
      <c r="J829" s="684">
        <v>0.1</v>
      </c>
      <c r="K829" s="684">
        <v>0.1</v>
      </c>
      <c r="L829" s="679"/>
      <c r="M829" s="679"/>
      <c r="N829" s="125" t="s">
        <v>982</v>
      </c>
      <c r="O829" s="201"/>
      <c r="P829" s="415"/>
    </row>
    <row r="830" spans="1:16" s="252" customFormat="1" ht="38.25" x14ac:dyDescent="0.2">
      <c r="A830" s="866" t="s">
        <v>2974</v>
      </c>
      <c r="B830" s="408" t="s">
        <v>636</v>
      </c>
      <c r="C830" s="52" t="s">
        <v>637</v>
      </c>
      <c r="D830" s="201"/>
      <c r="E830" s="125" t="s">
        <v>103</v>
      </c>
      <c r="F830" s="125" t="s">
        <v>103</v>
      </c>
      <c r="G830" s="125" t="s">
        <v>103</v>
      </c>
      <c r="H830" s="125" t="s">
        <v>103</v>
      </c>
      <c r="I830" s="125" t="s">
        <v>103</v>
      </c>
      <c r="J830" s="684">
        <v>0.3</v>
      </c>
      <c r="K830" s="684">
        <v>0.3</v>
      </c>
      <c r="L830" s="686"/>
      <c r="M830" s="682"/>
      <c r="N830" s="125" t="s">
        <v>982</v>
      </c>
      <c r="O830" s="201" t="s">
        <v>631</v>
      </c>
      <c r="P830" s="415"/>
    </row>
    <row r="831" spans="1:16" s="252" customFormat="1" ht="89.25" x14ac:dyDescent="0.2">
      <c r="A831" s="866" t="s">
        <v>2975</v>
      </c>
      <c r="B831" s="408" t="s">
        <v>2514</v>
      </c>
      <c r="C831" s="52" t="s">
        <v>638</v>
      </c>
      <c r="D831" s="201"/>
      <c r="E831" s="125" t="s">
        <v>103</v>
      </c>
      <c r="F831" s="125" t="s">
        <v>103</v>
      </c>
      <c r="G831" s="125" t="s">
        <v>103</v>
      </c>
      <c r="H831" s="125"/>
      <c r="I831" s="125"/>
      <c r="J831" s="684">
        <v>0.2</v>
      </c>
      <c r="K831" s="684">
        <v>0.2</v>
      </c>
      <c r="L831" s="682"/>
      <c r="M831" s="682"/>
      <c r="N831" s="125" t="s">
        <v>982</v>
      </c>
      <c r="O831" s="201"/>
      <c r="P831" s="415"/>
    </row>
    <row r="832" spans="1:16" s="252" customFormat="1" ht="38.25" x14ac:dyDescent="0.2">
      <c r="A832" s="866" t="s">
        <v>2976</v>
      </c>
      <c r="B832" s="408" t="s">
        <v>2594</v>
      </c>
      <c r="C832" s="52" t="s">
        <v>2052</v>
      </c>
      <c r="D832" s="201"/>
      <c r="E832" s="125"/>
      <c r="F832" s="125"/>
      <c r="G832" s="125" t="s">
        <v>103</v>
      </c>
      <c r="H832" s="125" t="s">
        <v>103</v>
      </c>
      <c r="I832" s="125" t="s">
        <v>103</v>
      </c>
      <c r="J832" s="684">
        <v>0.2</v>
      </c>
      <c r="K832" s="684">
        <v>0.2</v>
      </c>
      <c r="L832" s="682"/>
      <c r="M832" s="682"/>
      <c r="N832" s="125" t="s">
        <v>982</v>
      </c>
      <c r="O832" s="201"/>
      <c r="P832" s="415"/>
    </row>
    <row r="833" spans="1:16" s="252" customFormat="1" ht="38.25" x14ac:dyDescent="0.2">
      <c r="A833" s="866" t="s">
        <v>2977</v>
      </c>
      <c r="B833" s="409" t="s">
        <v>2693</v>
      </c>
      <c r="C833" s="17" t="s">
        <v>639</v>
      </c>
      <c r="D833" s="222"/>
      <c r="E833" s="123" t="s">
        <v>103</v>
      </c>
      <c r="F833" s="123" t="s">
        <v>103</v>
      </c>
      <c r="G833" s="123" t="s">
        <v>103</v>
      </c>
      <c r="H833" s="123"/>
      <c r="I833" s="123"/>
      <c r="J833" s="684">
        <v>0.4</v>
      </c>
      <c r="K833" s="684">
        <v>0.4</v>
      </c>
      <c r="L833" s="688"/>
      <c r="M833" s="688"/>
      <c r="N833" s="123" t="s">
        <v>1001</v>
      </c>
      <c r="O833" s="222"/>
      <c r="P833" s="415"/>
    </row>
    <row r="834" spans="1:16" ht="38.25" x14ac:dyDescent="0.2">
      <c r="A834" s="866" t="s">
        <v>2978</v>
      </c>
      <c r="B834" s="409" t="s">
        <v>2748</v>
      </c>
      <c r="C834" s="17" t="s">
        <v>130</v>
      </c>
      <c r="D834" s="222"/>
      <c r="E834" s="123"/>
      <c r="F834" s="123" t="s">
        <v>103</v>
      </c>
      <c r="G834" s="123"/>
      <c r="H834" s="123"/>
      <c r="I834" s="123"/>
      <c r="J834" s="684">
        <v>0.02</v>
      </c>
      <c r="K834" s="684">
        <v>0.02</v>
      </c>
      <c r="L834" s="679"/>
      <c r="M834" s="679"/>
      <c r="N834" s="123" t="s">
        <v>1001</v>
      </c>
      <c r="O834" s="222"/>
    </row>
    <row r="835" spans="1:16" ht="51" x14ac:dyDescent="0.2">
      <c r="A835" s="866" t="s">
        <v>2979</v>
      </c>
      <c r="B835" s="409" t="s">
        <v>2816</v>
      </c>
      <c r="C835" s="17" t="s">
        <v>640</v>
      </c>
      <c r="D835" s="222"/>
      <c r="E835" s="123"/>
      <c r="F835" s="123" t="s">
        <v>103</v>
      </c>
      <c r="G835" s="123"/>
      <c r="H835" s="123" t="s">
        <v>103</v>
      </c>
      <c r="I835" s="123"/>
      <c r="J835" s="684">
        <v>0.3</v>
      </c>
      <c r="K835" s="684">
        <v>0.3</v>
      </c>
      <c r="L835" s="688"/>
      <c r="M835" s="688"/>
      <c r="N835" s="123" t="s">
        <v>1009</v>
      </c>
      <c r="O835" s="222"/>
    </row>
    <row r="836" spans="1:16" ht="76.5" x14ac:dyDescent="0.2">
      <c r="A836" s="866" t="s">
        <v>2980</v>
      </c>
      <c r="B836" s="96" t="s">
        <v>2846</v>
      </c>
      <c r="C836" s="17" t="s">
        <v>131</v>
      </c>
      <c r="D836" s="222"/>
      <c r="E836" s="123"/>
      <c r="F836" s="123"/>
      <c r="G836" s="123" t="s">
        <v>103</v>
      </c>
      <c r="H836" s="123" t="s">
        <v>103</v>
      </c>
      <c r="I836" s="123"/>
      <c r="J836" s="684">
        <v>0.03</v>
      </c>
      <c r="K836" s="684">
        <v>0.03</v>
      </c>
      <c r="L836" s="688"/>
      <c r="M836" s="688"/>
      <c r="N836" s="123" t="s">
        <v>1000</v>
      </c>
      <c r="O836" s="222"/>
    </row>
    <row r="837" spans="1:16" ht="25.5" x14ac:dyDescent="0.2">
      <c r="A837" s="866" t="s">
        <v>2981</v>
      </c>
      <c r="B837" s="95" t="s">
        <v>2887</v>
      </c>
      <c r="C837" s="52" t="s">
        <v>130</v>
      </c>
      <c r="D837" s="201"/>
      <c r="E837" s="125"/>
      <c r="F837" s="125"/>
      <c r="G837" s="125" t="s">
        <v>103</v>
      </c>
      <c r="H837" s="125" t="s">
        <v>103</v>
      </c>
      <c r="I837" s="125"/>
      <c r="J837" s="758">
        <v>0.2</v>
      </c>
      <c r="K837" s="758">
        <v>0.2</v>
      </c>
      <c r="L837" s="687"/>
      <c r="M837" s="687"/>
      <c r="N837" s="456" t="s">
        <v>1001</v>
      </c>
      <c r="O837" s="201"/>
    </row>
    <row r="838" spans="1:16" ht="51" x14ac:dyDescent="0.2">
      <c r="A838" s="1208">
        <v>126</v>
      </c>
      <c r="B838" s="1349" t="s">
        <v>3104</v>
      </c>
      <c r="C838" s="27" t="s">
        <v>1762</v>
      </c>
      <c r="D838" s="198">
        <v>100</v>
      </c>
      <c r="E838" s="198" t="s">
        <v>120</v>
      </c>
      <c r="F838" s="198">
        <v>85</v>
      </c>
      <c r="G838" s="198" t="s">
        <v>100</v>
      </c>
      <c r="H838" s="198" t="s">
        <v>91</v>
      </c>
      <c r="I838" s="198" t="s">
        <v>107</v>
      </c>
      <c r="J838" s="1202">
        <f>J840</f>
        <v>1.68</v>
      </c>
      <c r="K838" s="1202">
        <f>K840</f>
        <v>1.68</v>
      </c>
      <c r="L838" s="1202">
        <f>L840</f>
        <v>0</v>
      </c>
      <c r="M838" s="1202">
        <f>M840</f>
        <v>0</v>
      </c>
      <c r="N838" s="1122" t="s">
        <v>982</v>
      </c>
      <c r="O838" s="198"/>
    </row>
    <row r="839" spans="1:16" ht="51" x14ac:dyDescent="0.2">
      <c r="A839" s="1208"/>
      <c r="B839" s="1349"/>
      <c r="C839" s="27" t="s">
        <v>641</v>
      </c>
      <c r="D839" s="198">
        <v>120</v>
      </c>
      <c r="E839" s="198" t="s">
        <v>88</v>
      </c>
      <c r="F839" s="198" t="s">
        <v>408</v>
      </c>
      <c r="G839" s="198" t="s">
        <v>100</v>
      </c>
      <c r="H839" s="198" t="s">
        <v>91</v>
      </c>
      <c r="I839" s="198" t="s">
        <v>107</v>
      </c>
      <c r="J839" s="1202"/>
      <c r="K839" s="1202"/>
      <c r="L839" s="1202"/>
      <c r="M839" s="1202"/>
      <c r="N839" s="1022"/>
      <c r="O839" s="198"/>
    </row>
    <row r="840" spans="1:16" ht="38.25" x14ac:dyDescent="0.2">
      <c r="A840" s="1208">
        <v>127</v>
      </c>
      <c r="B840" s="1303" t="s">
        <v>3374</v>
      </c>
      <c r="C840" s="2" t="s">
        <v>1763</v>
      </c>
      <c r="D840" s="199">
        <v>0.1</v>
      </c>
      <c r="E840" s="199" t="s">
        <v>1915</v>
      </c>
      <c r="F840" s="199" t="s">
        <v>2053</v>
      </c>
      <c r="G840" s="199" t="s">
        <v>1916</v>
      </c>
      <c r="H840" s="199" t="s">
        <v>289</v>
      </c>
      <c r="I840" s="199">
        <v>1</v>
      </c>
      <c r="J840" s="1203">
        <f>J843+J852</f>
        <v>1.68</v>
      </c>
      <c r="K840" s="1203">
        <f>K843+K852</f>
        <v>1.68</v>
      </c>
      <c r="L840" s="1203">
        <f>L843+L852</f>
        <v>0</v>
      </c>
      <c r="M840" s="1203">
        <f>M843+M852</f>
        <v>0</v>
      </c>
      <c r="N840" s="199" t="s">
        <v>997</v>
      </c>
      <c r="O840" s="199"/>
    </row>
    <row r="841" spans="1:16" ht="51" x14ac:dyDescent="0.2">
      <c r="A841" s="1208"/>
      <c r="B841" s="1303"/>
      <c r="C841" s="2" t="s">
        <v>642</v>
      </c>
      <c r="D841" s="199">
        <v>0.15</v>
      </c>
      <c r="E841" s="199" t="s">
        <v>1915</v>
      </c>
      <c r="F841" s="199" t="s">
        <v>1917</v>
      </c>
      <c r="G841" s="199" t="s">
        <v>1918</v>
      </c>
      <c r="H841" s="199" t="s">
        <v>342</v>
      </c>
      <c r="I841" s="199" t="s">
        <v>409</v>
      </c>
      <c r="J841" s="1203"/>
      <c r="K841" s="1203"/>
      <c r="L841" s="1203"/>
      <c r="M841" s="1203"/>
      <c r="N841" s="199" t="s">
        <v>983</v>
      </c>
      <c r="O841" s="199"/>
    </row>
    <row r="842" spans="1:16" s="252" customFormat="1" ht="38.25" x14ac:dyDescent="0.2">
      <c r="A842" s="1208"/>
      <c r="B842" s="1303"/>
      <c r="C842" s="2" t="s">
        <v>132</v>
      </c>
      <c r="D842" s="199" t="s">
        <v>643</v>
      </c>
      <c r="E842" s="199" t="s">
        <v>227</v>
      </c>
      <c r="F842" s="199" t="s">
        <v>227</v>
      </c>
      <c r="G842" s="199" t="s">
        <v>227</v>
      </c>
      <c r="H842" s="199" t="s">
        <v>227</v>
      </c>
      <c r="I842" s="199" t="s">
        <v>227</v>
      </c>
      <c r="J842" s="1203"/>
      <c r="K842" s="1203"/>
      <c r="L842" s="1203"/>
      <c r="M842" s="1203"/>
      <c r="N842" s="199" t="s">
        <v>1010</v>
      </c>
      <c r="O842" s="199"/>
      <c r="P842" s="415"/>
    </row>
    <row r="843" spans="1:16" s="252" customFormat="1" ht="51" x14ac:dyDescent="0.2">
      <c r="A843" s="1106">
        <v>128</v>
      </c>
      <c r="B843" s="1326" t="s">
        <v>3375</v>
      </c>
      <c r="C843" s="10" t="s">
        <v>1764</v>
      </c>
      <c r="D843" s="126">
        <v>25.5</v>
      </c>
      <c r="E843" s="126" t="s">
        <v>90</v>
      </c>
      <c r="F843" s="126" t="s">
        <v>101</v>
      </c>
      <c r="G843" s="126" t="s">
        <v>101</v>
      </c>
      <c r="H843" s="126" t="s">
        <v>99</v>
      </c>
      <c r="I843" s="126" t="s">
        <v>2054</v>
      </c>
      <c r="J843" s="1121">
        <f>SUM(J845:J851)</f>
        <v>1.46</v>
      </c>
      <c r="K843" s="1121">
        <f>SUM(K845:K851)</f>
        <v>1.46</v>
      </c>
      <c r="L843" s="1121">
        <f>SUM(L845:L851)</f>
        <v>0</v>
      </c>
      <c r="M843" s="1121">
        <f>SUM(M845:M851)</f>
        <v>0</v>
      </c>
      <c r="N843" s="996" t="s">
        <v>1011</v>
      </c>
      <c r="O843" s="126"/>
      <c r="P843" s="415"/>
    </row>
    <row r="844" spans="1:16" s="252" customFormat="1" ht="38.25" x14ac:dyDescent="0.2">
      <c r="A844" s="1107"/>
      <c r="B844" s="1327"/>
      <c r="C844" s="10" t="s">
        <v>644</v>
      </c>
      <c r="D844" s="126">
        <v>26.6</v>
      </c>
      <c r="E844" s="126" t="s">
        <v>2055</v>
      </c>
      <c r="F844" s="126" t="s">
        <v>566</v>
      </c>
      <c r="G844" s="126" t="s">
        <v>2054</v>
      </c>
      <c r="H844" s="126" t="s">
        <v>2056</v>
      </c>
      <c r="I844" s="126" t="s">
        <v>89</v>
      </c>
      <c r="J844" s="1121"/>
      <c r="K844" s="1121"/>
      <c r="L844" s="1121"/>
      <c r="M844" s="1121"/>
      <c r="N844" s="997"/>
      <c r="O844" s="126"/>
      <c r="P844" s="415"/>
    </row>
    <row r="845" spans="1:16" s="252" customFormat="1" ht="25.5" x14ac:dyDescent="0.2">
      <c r="A845" s="865" t="s">
        <v>2973</v>
      </c>
      <c r="B845" s="94" t="s">
        <v>2260</v>
      </c>
      <c r="C845" s="17" t="s">
        <v>66</v>
      </c>
      <c r="D845" s="222"/>
      <c r="E845" s="123" t="s">
        <v>103</v>
      </c>
      <c r="F845" s="222"/>
      <c r="G845" s="222"/>
      <c r="H845" s="222"/>
      <c r="I845" s="222"/>
      <c r="J845" s="684">
        <v>0.02</v>
      </c>
      <c r="K845" s="684">
        <v>0.02</v>
      </c>
      <c r="L845" s="679"/>
      <c r="M845" s="679"/>
      <c r="N845" s="123" t="s">
        <v>1011</v>
      </c>
      <c r="O845" s="222"/>
      <c r="P845" s="415"/>
    </row>
    <row r="846" spans="1:16" s="252" customFormat="1" ht="38.25" x14ac:dyDescent="0.2">
      <c r="A846" s="865" t="s">
        <v>2974</v>
      </c>
      <c r="B846" s="93" t="s">
        <v>2380</v>
      </c>
      <c r="C846" s="17" t="s">
        <v>124</v>
      </c>
      <c r="D846" s="222"/>
      <c r="E846" s="123"/>
      <c r="F846" s="222"/>
      <c r="G846" s="123" t="s">
        <v>103</v>
      </c>
      <c r="H846" s="123" t="s">
        <v>103</v>
      </c>
      <c r="I846" s="123" t="s">
        <v>103</v>
      </c>
      <c r="J846" s="684">
        <v>0.1</v>
      </c>
      <c r="K846" s="684">
        <v>0.1</v>
      </c>
      <c r="L846" s="679"/>
      <c r="M846" s="679"/>
      <c r="N846" s="123" t="s">
        <v>1011</v>
      </c>
      <c r="O846" s="222"/>
      <c r="P846" s="415"/>
    </row>
    <row r="847" spans="1:16" ht="25.5" x14ac:dyDescent="0.2">
      <c r="A847" s="865" t="s">
        <v>2975</v>
      </c>
      <c r="B847" s="93" t="s">
        <v>2515</v>
      </c>
      <c r="C847" s="17" t="s">
        <v>133</v>
      </c>
      <c r="D847" s="222"/>
      <c r="E847" s="123" t="s">
        <v>103</v>
      </c>
      <c r="F847" s="222"/>
      <c r="G847" s="222"/>
      <c r="H847" s="222"/>
      <c r="I847" s="222"/>
      <c r="J847" s="684">
        <v>0.1</v>
      </c>
      <c r="K847" s="684">
        <v>0.1</v>
      </c>
      <c r="L847" s="679"/>
      <c r="M847" s="679"/>
      <c r="N847" s="123" t="s">
        <v>1011</v>
      </c>
      <c r="O847" s="222"/>
    </row>
    <row r="848" spans="1:16" ht="89.25" x14ac:dyDescent="0.2">
      <c r="A848" s="865" t="s">
        <v>2976</v>
      </c>
      <c r="B848" s="93" t="s">
        <v>2595</v>
      </c>
      <c r="C848" s="17" t="s">
        <v>410</v>
      </c>
      <c r="D848" s="222"/>
      <c r="E848" s="123"/>
      <c r="F848" s="123"/>
      <c r="G848" s="123"/>
      <c r="H848" s="123" t="s">
        <v>103</v>
      </c>
      <c r="I848" s="123" t="s">
        <v>103</v>
      </c>
      <c r="J848" s="684">
        <v>1</v>
      </c>
      <c r="K848" s="684">
        <v>1</v>
      </c>
      <c r="L848" s="679"/>
      <c r="M848" s="679"/>
      <c r="N848" s="123" t="s">
        <v>1011</v>
      </c>
      <c r="O848" s="222"/>
    </row>
    <row r="849" spans="1:16" ht="25.5" x14ac:dyDescent="0.2">
      <c r="A849" s="865" t="s">
        <v>2977</v>
      </c>
      <c r="B849" s="93" t="s">
        <v>2694</v>
      </c>
      <c r="C849" s="17" t="s">
        <v>134</v>
      </c>
      <c r="D849" s="222"/>
      <c r="E849" s="123"/>
      <c r="F849" s="123" t="s">
        <v>103</v>
      </c>
      <c r="G849" s="123" t="s">
        <v>103</v>
      </c>
      <c r="H849" s="123"/>
      <c r="I849" s="123"/>
      <c r="J849" s="684">
        <v>0.02</v>
      </c>
      <c r="K849" s="684">
        <v>0.02</v>
      </c>
      <c r="L849" s="679"/>
      <c r="M849" s="679"/>
      <c r="N849" s="123" t="s">
        <v>1011</v>
      </c>
      <c r="O849" s="222"/>
    </row>
    <row r="850" spans="1:16" ht="38.25" x14ac:dyDescent="0.2">
      <c r="A850" s="865" t="s">
        <v>2978</v>
      </c>
      <c r="B850" s="93" t="s">
        <v>2749</v>
      </c>
      <c r="C850" s="17" t="s">
        <v>135</v>
      </c>
      <c r="D850" s="222"/>
      <c r="E850" s="123"/>
      <c r="F850" s="123" t="s">
        <v>103</v>
      </c>
      <c r="G850" s="123" t="s">
        <v>103</v>
      </c>
      <c r="H850" s="123"/>
      <c r="I850" s="123"/>
      <c r="J850" s="684">
        <v>0.2</v>
      </c>
      <c r="K850" s="684">
        <v>0.2</v>
      </c>
      <c r="L850" s="679"/>
      <c r="M850" s="679"/>
      <c r="N850" s="123" t="s">
        <v>1011</v>
      </c>
      <c r="O850" s="222"/>
    </row>
    <row r="851" spans="1:16" ht="38.25" x14ac:dyDescent="0.2">
      <c r="A851" s="865" t="s">
        <v>2979</v>
      </c>
      <c r="B851" s="93" t="s">
        <v>2817</v>
      </c>
      <c r="C851" s="17" t="s">
        <v>136</v>
      </c>
      <c r="D851" s="222"/>
      <c r="E851" s="123"/>
      <c r="F851" s="123" t="s">
        <v>103</v>
      </c>
      <c r="G851" s="123" t="s">
        <v>103</v>
      </c>
      <c r="H851" s="123"/>
      <c r="I851" s="123"/>
      <c r="J851" s="684">
        <v>0.02</v>
      </c>
      <c r="K851" s="684">
        <v>0.02</v>
      </c>
      <c r="L851" s="679"/>
      <c r="M851" s="679"/>
      <c r="N851" s="123" t="s">
        <v>1011</v>
      </c>
      <c r="O851" s="222"/>
    </row>
    <row r="852" spans="1:16" ht="76.5" x14ac:dyDescent="0.2">
      <c r="A852" s="865">
        <v>129</v>
      </c>
      <c r="B852" s="403" t="s">
        <v>3105</v>
      </c>
      <c r="C852" s="10" t="s">
        <v>1998</v>
      </c>
      <c r="D852" s="126" t="s">
        <v>555</v>
      </c>
      <c r="E852" s="126" t="s">
        <v>1920</v>
      </c>
      <c r="F852" s="126" t="s">
        <v>1921</v>
      </c>
      <c r="G852" s="126" t="s">
        <v>1922</v>
      </c>
      <c r="H852" s="126" t="s">
        <v>1923</v>
      </c>
      <c r="I852" s="126" t="s">
        <v>1924</v>
      </c>
      <c r="J852" s="599">
        <f>J853+J854+J855</f>
        <v>0.22</v>
      </c>
      <c r="K852" s="599">
        <f>K853+K854+K855</f>
        <v>0.22</v>
      </c>
      <c r="L852" s="599">
        <f>L853+L854+L855</f>
        <v>0</v>
      </c>
      <c r="M852" s="599">
        <f>M853+M854+M855</f>
        <v>0</v>
      </c>
      <c r="N852" s="126" t="s">
        <v>1011</v>
      </c>
      <c r="O852" s="126"/>
    </row>
    <row r="853" spans="1:16" ht="51" x14ac:dyDescent="0.2">
      <c r="A853" s="865" t="s">
        <v>2973</v>
      </c>
      <c r="B853" s="20" t="s">
        <v>2261</v>
      </c>
      <c r="C853" s="21" t="s">
        <v>411</v>
      </c>
      <c r="D853" s="123"/>
      <c r="E853" s="123" t="s">
        <v>103</v>
      </c>
      <c r="F853" s="123" t="s">
        <v>103</v>
      </c>
      <c r="G853" s="123" t="s">
        <v>103</v>
      </c>
      <c r="H853" s="123" t="s">
        <v>103</v>
      </c>
      <c r="I853" s="123" t="s">
        <v>103</v>
      </c>
      <c r="J853" s="680">
        <v>0.1</v>
      </c>
      <c r="K853" s="680">
        <v>0.1</v>
      </c>
      <c r="L853" s="624"/>
      <c r="M853" s="624"/>
      <c r="N853" s="125" t="s">
        <v>1011</v>
      </c>
      <c r="O853" s="140"/>
    </row>
    <row r="854" spans="1:16" s="252" customFormat="1" ht="76.5" x14ac:dyDescent="0.2">
      <c r="A854" s="865" t="s">
        <v>2974</v>
      </c>
      <c r="B854" s="20" t="s">
        <v>2381</v>
      </c>
      <c r="C854" s="21" t="s">
        <v>645</v>
      </c>
      <c r="D854" s="140"/>
      <c r="E854" s="140" t="s">
        <v>103</v>
      </c>
      <c r="F854" s="140" t="s">
        <v>103</v>
      </c>
      <c r="G854" s="140" t="s">
        <v>103</v>
      </c>
      <c r="H854" s="140" t="s">
        <v>103</v>
      </c>
      <c r="I854" s="140" t="s">
        <v>103</v>
      </c>
      <c r="J854" s="680">
        <v>0.1</v>
      </c>
      <c r="K854" s="680">
        <v>0.1</v>
      </c>
      <c r="L854" s="624"/>
      <c r="M854" s="624"/>
      <c r="N854" s="125" t="s">
        <v>1011</v>
      </c>
      <c r="O854" s="140"/>
      <c r="P854" s="415"/>
    </row>
    <row r="855" spans="1:16" s="252" customFormat="1" ht="51" x14ac:dyDescent="0.2">
      <c r="A855" s="865" t="s">
        <v>2975</v>
      </c>
      <c r="B855" s="20" t="s">
        <v>2516</v>
      </c>
      <c r="C855" s="21" t="s">
        <v>137</v>
      </c>
      <c r="D855" s="140"/>
      <c r="E855" s="140" t="s">
        <v>103</v>
      </c>
      <c r="F855" s="140" t="s">
        <v>103</v>
      </c>
      <c r="G855" s="140"/>
      <c r="H855" s="140"/>
      <c r="I855" s="140"/>
      <c r="J855" s="759">
        <v>0.02</v>
      </c>
      <c r="K855" s="759">
        <v>0.02</v>
      </c>
      <c r="L855" s="689"/>
      <c r="M855" s="689"/>
      <c r="N855" s="125" t="s">
        <v>1011</v>
      </c>
      <c r="O855" s="140"/>
      <c r="P855" s="415"/>
    </row>
    <row r="856" spans="1:16" x14ac:dyDescent="0.2">
      <c r="A856" s="1099" t="s">
        <v>1824</v>
      </c>
      <c r="B856" s="1099"/>
      <c r="C856" s="1099"/>
      <c r="D856" s="1099"/>
      <c r="E856" s="1099"/>
      <c r="F856" s="1099"/>
      <c r="G856" s="1099"/>
      <c r="H856" s="1099"/>
      <c r="I856" s="1099"/>
      <c r="J856" s="690">
        <f>J673+J726+J765+J838</f>
        <v>1378.6100000000001</v>
      </c>
      <c r="K856" s="690">
        <f>K673+K726+K765+K838</f>
        <v>1378.3100000000002</v>
      </c>
      <c r="L856" s="690">
        <f>L673+L726+L765+L838</f>
        <v>0</v>
      </c>
      <c r="M856" s="690">
        <f>M673+M726+M765+M838</f>
        <v>0.3</v>
      </c>
      <c r="N856" s="277"/>
      <c r="O856" s="277"/>
    </row>
    <row r="857" spans="1:16" x14ac:dyDescent="0.2">
      <c r="A857" s="1099" t="s">
        <v>363</v>
      </c>
      <c r="B857" s="1099"/>
      <c r="C857" s="1099"/>
      <c r="D857" s="1099"/>
      <c r="E857" s="1099"/>
      <c r="F857" s="1099"/>
      <c r="G857" s="1099"/>
      <c r="H857" s="1099"/>
      <c r="I857" s="1099"/>
      <c r="J857" s="572">
        <f>SUM(K857:M857)</f>
        <v>100</v>
      </c>
      <c r="K857" s="645">
        <f>K856/$J856*100</f>
        <v>99.978238950827276</v>
      </c>
      <c r="L857" s="645">
        <f>L856/$J856*100</f>
        <v>0</v>
      </c>
      <c r="M857" s="645">
        <f>M856/$J856*100</f>
        <v>2.1761049172717446E-2</v>
      </c>
      <c r="N857" s="277"/>
      <c r="O857" s="438"/>
    </row>
    <row r="858" spans="1:16" s="252" customFormat="1" ht="15.75" x14ac:dyDescent="0.2">
      <c r="A858" s="1046" t="s">
        <v>2962</v>
      </c>
      <c r="B858" s="1046"/>
      <c r="C858" s="1046"/>
      <c r="D858" s="1046"/>
      <c r="E858" s="1046"/>
      <c r="F858" s="1046"/>
      <c r="G858" s="1046"/>
      <c r="H858" s="1046"/>
      <c r="I858" s="1046"/>
      <c r="J858" s="1046"/>
      <c r="K858" s="1046"/>
      <c r="L858" s="1046"/>
      <c r="M858" s="1046"/>
      <c r="N858" s="1046"/>
      <c r="O858" s="1046"/>
      <c r="P858" s="415"/>
    </row>
    <row r="859" spans="1:16" s="252" customFormat="1" ht="38.25" x14ac:dyDescent="0.2">
      <c r="A859" s="1053">
        <v>130</v>
      </c>
      <c r="B859" s="1162" t="s">
        <v>3106</v>
      </c>
      <c r="C859" s="26" t="s">
        <v>2081</v>
      </c>
      <c r="D859" s="801">
        <v>2.1</v>
      </c>
      <c r="E859" s="801">
        <v>2.2999999999999998</v>
      </c>
      <c r="F859" s="801">
        <v>2.5</v>
      </c>
      <c r="G859" s="801">
        <v>2.7</v>
      </c>
      <c r="H859" s="801">
        <v>2.8</v>
      </c>
      <c r="I859" s="260">
        <v>3</v>
      </c>
      <c r="J859" s="1299">
        <f>J861</f>
        <v>64.2</v>
      </c>
      <c r="K859" s="1299">
        <f>K861</f>
        <v>60.2</v>
      </c>
      <c r="L859" s="1299">
        <f>L861</f>
        <v>4</v>
      </c>
      <c r="M859" s="1299">
        <f>M861</f>
        <v>0</v>
      </c>
      <c r="N859" s="1021" t="s">
        <v>3182</v>
      </c>
      <c r="O859" s="1195"/>
      <c r="P859" s="415"/>
    </row>
    <row r="860" spans="1:16" s="252" customFormat="1" x14ac:dyDescent="0.2">
      <c r="A860" s="1054"/>
      <c r="B860" s="1163"/>
      <c r="C860" s="27" t="s">
        <v>138</v>
      </c>
      <c r="D860" s="116">
        <v>75</v>
      </c>
      <c r="E860" s="116">
        <v>75</v>
      </c>
      <c r="F860" s="116">
        <v>75</v>
      </c>
      <c r="G860" s="116">
        <v>75.5</v>
      </c>
      <c r="H860" s="116">
        <v>75.599999999999994</v>
      </c>
      <c r="I860" s="116">
        <v>76</v>
      </c>
      <c r="J860" s="1300"/>
      <c r="K860" s="1300"/>
      <c r="L860" s="1300"/>
      <c r="M860" s="1300"/>
      <c r="N860" s="1022"/>
      <c r="O860" s="1196"/>
      <c r="P860" s="415"/>
    </row>
    <row r="861" spans="1:16" s="252" customFormat="1" ht="38.25" x14ac:dyDescent="0.2">
      <c r="A861" s="1052">
        <v>131</v>
      </c>
      <c r="B861" s="1100" t="s">
        <v>3107</v>
      </c>
      <c r="C861" s="2" t="s">
        <v>1760</v>
      </c>
      <c r="D861" s="120">
        <v>40</v>
      </c>
      <c r="E861" s="120">
        <v>42</v>
      </c>
      <c r="F861" s="120">
        <v>45</v>
      </c>
      <c r="G861" s="120">
        <v>55</v>
      </c>
      <c r="H861" s="120">
        <v>65</v>
      </c>
      <c r="I861" s="120">
        <v>80</v>
      </c>
      <c r="J861" s="1242">
        <f>J863+J871+J878+J885</f>
        <v>64.2</v>
      </c>
      <c r="K861" s="1242">
        <f>K863+K871+K878+K885</f>
        <v>60.2</v>
      </c>
      <c r="L861" s="1242">
        <f>L863+L871+L878+L885</f>
        <v>4</v>
      </c>
      <c r="M861" s="1242">
        <f>M863+M871+M878+M885</f>
        <v>0</v>
      </c>
      <c r="N861" s="961" t="s">
        <v>3182</v>
      </c>
      <c r="O861" s="1189"/>
      <c r="P861" s="415"/>
    </row>
    <row r="862" spans="1:16" s="252" customFormat="1" ht="25.5" x14ac:dyDescent="0.2">
      <c r="A862" s="1054"/>
      <c r="B862" s="1092"/>
      <c r="C862" s="2" t="s">
        <v>646</v>
      </c>
      <c r="D862" s="235">
        <v>20.7</v>
      </c>
      <c r="E862" s="120">
        <v>21.1</v>
      </c>
      <c r="F862" s="120">
        <v>21.8</v>
      </c>
      <c r="G862" s="120">
        <v>22.2</v>
      </c>
      <c r="H862" s="120">
        <v>22.9</v>
      </c>
      <c r="I862" s="120">
        <v>23.5</v>
      </c>
      <c r="J862" s="982"/>
      <c r="K862" s="982"/>
      <c r="L862" s="982"/>
      <c r="M862" s="982"/>
      <c r="N862" s="963"/>
      <c r="O862" s="1190"/>
      <c r="P862" s="415"/>
    </row>
    <row r="863" spans="1:16" s="252" customFormat="1" ht="51" x14ac:dyDescent="0.2">
      <c r="A863" s="990">
        <v>132</v>
      </c>
      <c r="B863" s="934" t="s">
        <v>3108</v>
      </c>
      <c r="C863" s="4" t="s">
        <v>1761</v>
      </c>
      <c r="D863" s="122">
        <v>20</v>
      </c>
      <c r="E863" s="121">
        <v>25</v>
      </c>
      <c r="F863" s="121">
        <v>25</v>
      </c>
      <c r="G863" s="121">
        <v>25</v>
      </c>
      <c r="H863" s="121">
        <v>25</v>
      </c>
      <c r="I863" s="121">
        <v>25</v>
      </c>
      <c r="J863" s="1201">
        <f>J865+J866+J867+J868+J869+J870</f>
        <v>4.6999999999999993</v>
      </c>
      <c r="K863" s="1201">
        <f>K865+K866+K867+K868+K869+K870</f>
        <v>4.6999999999999993</v>
      </c>
      <c r="L863" s="1201">
        <f>L865+L866+L867+L868+L869+L870</f>
        <v>0</v>
      </c>
      <c r="M863" s="1201">
        <f>M865+M866+M867+M868+M869+M870</f>
        <v>0</v>
      </c>
      <c r="N863" s="996" t="s">
        <v>1534</v>
      </c>
      <c r="O863" s="996"/>
      <c r="P863" s="415"/>
    </row>
    <row r="864" spans="1:16" s="252" customFormat="1" ht="25.5" x14ac:dyDescent="0.2">
      <c r="A864" s="991"/>
      <c r="B864" s="936"/>
      <c r="C864" s="4" t="s">
        <v>647</v>
      </c>
      <c r="D864" s="126">
        <v>75.8</v>
      </c>
      <c r="E864" s="121">
        <v>76.099999999999994</v>
      </c>
      <c r="F864" s="121">
        <v>77.2</v>
      </c>
      <c r="G864" s="121">
        <v>81.3</v>
      </c>
      <c r="H864" s="121">
        <v>85.5</v>
      </c>
      <c r="I864" s="121">
        <v>90.5</v>
      </c>
      <c r="J864" s="1199"/>
      <c r="K864" s="1199"/>
      <c r="L864" s="1199"/>
      <c r="M864" s="1199"/>
      <c r="N864" s="997"/>
      <c r="O864" s="997"/>
      <c r="P864" s="415"/>
    </row>
    <row r="865" spans="1:16" s="252" customFormat="1" ht="25.5" x14ac:dyDescent="0.2">
      <c r="A865" s="872" t="s">
        <v>2973</v>
      </c>
      <c r="B865" s="20" t="s">
        <v>2262</v>
      </c>
      <c r="C865" s="21" t="s">
        <v>69</v>
      </c>
      <c r="D865" s="140" t="s">
        <v>12</v>
      </c>
      <c r="E865" s="139" t="s">
        <v>0</v>
      </c>
      <c r="F865" s="139"/>
      <c r="G865" s="139"/>
      <c r="H865" s="139"/>
      <c r="I865" s="139"/>
      <c r="J865" s="635">
        <v>0.2</v>
      </c>
      <c r="K865" s="691">
        <v>0.2</v>
      </c>
      <c r="L865" s="691"/>
      <c r="M865" s="691"/>
      <c r="N865" s="140" t="s">
        <v>1014</v>
      </c>
      <c r="O865" s="140"/>
      <c r="P865" s="415"/>
    </row>
    <row r="866" spans="1:16" s="252" customFormat="1" ht="25.5" x14ac:dyDescent="0.2">
      <c r="A866" s="872" t="s">
        <v>2974</v>
      </c>
      <c r="B866" s="20" t="s">
        <v>2382</v>
      </c>
      <c r="C866" s="21" t="s">
        <v>139</v>
      </c>
      <c r="D866" s="139"/>
      <c r="E866" s="139"/>
      <c r="F866" s="139" t="s">
        <v>0</v>
      </c>
      <c r="G866" s="139"/>
      <c r="H866" s="139"/>
      <c r="I866" s="139"/>
      <c r="J866" s="635">
        <v>0.5</v>
      </c>
      <c r="K866" s="691">
        <v>0.5</v>
      </c>
      <c r="L866" s="691"/>
      <c r="M866" s="691"/>
      <c r="N866" s="140" t="s">
        <v>1015</v>
      </c>
      <c r="O866" s="139"/>
      <c r="P866" s="415"/>
    </row>
    <row r="867" spans="1:16" s="252" customFormat="1" ht="51" x14ac:dyDescent="0.2">
      <c r="A867" s="872" t="s">
        <v>2975</v>
      </c>
      <c r="B867" s="20" t="s">
        <v>2517</v>
      </c>
      <c r="C867" s="21" t="s">
        <v>140</v>
      </c>
      <c r="D867" s="139"/>
      <c r="E867" s="139" t="s">
        <v>0</v>
      </c>
      <c r="F867" s="139" t="s">
        <v>0</v>
      </c>
      <c r="G867" s="139" t="s">
        <v>0</v>
      </c>
      <c r="H867" s="139" t="s">
        <v>0</v>
      </c>
      <c r="I867" s="139" t="s">
        <v>0</v>
      </c>
      <c r="J867" s="635">
        <v>1</v>
      </c>
      <c r="K867" s="691">
        <v>1</v>
      </c>
      <c r="L867" s="691"/>
      <c r="M867" s="691"/>
      <c r="N867" s="140" t="s">
        <v>1014</v>
      </c>
      <c r="O867" s="139"/>
      <c r="P867" s="415"/>
    </row>
    <row r="868" spans="1:16" s="252" customFormat="1" ht="25.5" x14ac:dyDescent="0.2">
      <c r="A868" s="872" t="s">
        <v>2976</v>
      </c>
      <c r="B868" s="20" t="s">
        <v>2596</v>
      </c>
      <c r="C868" s="21" t="s">
        <v>141</v>
      </c>
      <c r="D868" s="139"/>
      <c r="E868" s="139" t="s">
        <v>0</v>
      </c>
      <c r="F868" s="139" t="s">
        <v>0</v>
      </c>
      <c r="G868" s="139" t="s">
        <v>0</v>
      </c>
      <c r="H868" s="139" t="s">
        <v>0</v>
      </c>
      <c r="I868" s="139" t="s">
        <v>0</v>
      </c>
      <c r="J868" s="635">
        <v>0.2</v>
      </c>
      <c r="K868" s="691">
        <v>0.2</v>
      </c>
      <c r="L868" s="691"/>
      <c r="M868" s="691"/>
      <c r="N868" s="140" t="s">
        <v>1016</v>
      </c>
      <c r="O868" s="139"/>
      <c r="P868" s="415"/>
    </row>
    <row r="869" spans="1:16" s="252" customFormat="1" ht="25.5" x14ac:dyDescent="0.2">
      <c r="A869" s="872" t="s">
        <v>2977</v>
      </c>
      <c r="B869" s="20" t="s">
        <v>2695</v>
      </c>
      <c r="C869" s="21" t="s">
        <v>71</v>
      </c>
      <c r="D869" s="139"/>
      <c r="E869" s="139" t="s">
        <v>0</v>
      </c>
      <c r="F869" s="139"/>
      <c r="G869" s="139"/>
      <c r="H869" s="139"/>
      <c r="I869" s="139"/>
      <c r="J869" s="635">
        <v>0.3</v>
      </c>
      <c r="K869" s="691">
        <v>0.3</v>
      </c>
      <c r="L869" s="691"/>
      <c r="M869" s="691"/>
      <c r="N869" s="140" t="s">
        <v>486</v>
      </c>
      <c r="O869" s="139"/>
      <c r="P869" s="415"/>
    </row>
    <row r="870" spans="1:16" ht="25.5" x14ac:dyDescent="0.2">
      <c r="A870" s="872" t="s">
        <v>2978</v>
      </c>
      <c r="B870" s="20" t="s">
        <v>2750</v>
      </c>
      <c r="C870" s="21" t="s">
        <v>142</v>
      </c>
      <c r="D870" s="139"/>
      <c r="E870" s="139" t="s">
        <v>0</v>
      </c>
      <c r="F870" s="139" t="s">
        <v>0</v>
      </c>
      <c r="G870" s="139" t="s">
        <v>0</v>
      </c>
      <c r="H870" s="139" t="s">
        <v>0</v>
      </c>
      <c r="I870" s="139" t="s">
        <v>0</v>
      </c>
      <c r="J870" s="635">
        <v>2.5</v>
      </c>
      <c r="K870" s="635">
        <v>2.5</v>
      </c>
      <c r="L870" s="691"/>
      <c r="M870" s="691"/>
      <c r="N870" s="140" t="s">
        <v>487</v>
      </c>
      <c r="O870" s="139"/>
    </row>
    <row r="871" spans="1:16" ht="38.25" x14ac:dyDescent="0.2">
      <c r="A871" s="990">
        <v>133</v>
      </c>
      <c r="B871" s="934" t="s">
        <v>3354</v>
      </c>
      <c r="C871" s="4" t="s">
        <v>1759</v>
      </c>
      <c r="D871" s="126">
        <v>40</v>
      </c>
      <c r="E871" s="275">
        <v>45</v>
      </c>
      <c r="F871" s="275">
        <v>60</v>
      </c>
      <c r="G871" s="275">
        <v>70</v>
      </c>
      <c r="H871" s="275">
        <v>80</v>
      </c>
      <c r="I871" s="275">
        <v>95</v>
      </c>
      <c r="J871" s="1201">
        <f>J873+J874+J875+J876+J877</f>
        <v>5.2</v>
      </c>
      <c r="K871" s="1201">
        <f>K873+K874+K875+K876+K877</f>
        <v>2.7</v>
      </c>
      <c r="L871" s="1201">
        <f>L873+L874+L875+L876+L877</f>
        <v>2.5</v>
      </c>
      <c r="M871" s="1201">
        <f>M873+M874+M875+M876+M877</f>
        <v>0</v>
      </c>
      <c r="N871" s="996" t="s">
        <v>1534</v>
      </c>
      <c r="O871" s="1275"/>
    </row>
    <row r="872" spans="1:16" ht="25.5" x14ac:dyDescent="0.2">
      <c r="A872" s="991"/>
      <c r="B872" s="936"/>
      <c r="C872" s="4" t="s">
        <v>1315</v>
      </c>
      <c r="D872" s="126">
        <v>5</v>
      </c>
      <c r="E872" s="275">
        <v>8</v>
      </c>
      <c r="F872" s="275">
        <v>12</v>
      </c>
      <c r="G872" s="275">
        <v>18</v>
      </c>
      <c r="H872" s="275">
        <v>24</v>
      </c>
      <c r="I872" s="275">
        <v>30</v>
      </c>
      <c r="J872" s="1199"/>
      <c r="K872" s="1199"/>
      <c r="L872" s="1199"/>
      <c r="M872" s="1199"/>
      <c r="N872" s="997"/>
      <c r="O872" s="1277"/>
    </row>
    <row r="873" spans="1:16" ht="51" x14ac:dyDescent="0.2">
      <c r="A873" s="872" t="s">
        <v>2973</v>
      </c>
      <c r="B873" s="20" t="s">
        <v>2263</v>
      </c>
      <c r="C873" s="6" t="s">
        <v>144</v>
      </c>
      <c r="D873" s="140"/>
      <c r="E873" s="139" t="s">
        <v>0</v>
      </c>
      <c r="F873" s="139" t="s">
        <v>0</v>
      </c>
      <c r="G873" s="139" t="s">
        <v>0</v>
      </c>
      <c r="H873" s="139" t="s">
        <v>0</v>
      </c>
      <c r="I873" s="139" t="s">
        <v>0</v>
      </c>
      <c r="J873" s="635">
        <v>1.5</v>
      </c>
      <c r="K873" s="691">
        <v>1.5</v>
      </c>
      <c r="L873" s="691"/>
      <c r="M873" s="691"/>
      <c r="N873" s="140" t="s">
        <v>488</v>
      </c>
      <c r="O873" s="140" t="s">
        <v>1017</v>
      </c>
    </row>
    <row r="874" spans="1:16" s="252" customFormat="1" ht="51" x14ac:dyDescent="0.2">
      <c r="A874" s="872" t="s">
        <v>2974</v>
      </c>
      <c r="B874" s="20" t="s">
        <v>2383</v>
      </c>
      <c r="C874" s="21" t="s">
        <v>145</v>
      </c>
      <c r="D874" s="140"/>
      <c r="E874" s="139" t="s">
        <v>0</v>
      </c>
      <c r="F874" s="139" t="s">
        <v>0</v>
      </c>
      <c r="G874" s="139" t="s">
        <v>0</v>
      </c>
      <c r="H874" s="139" t="s">
        <v>0</v>
      </c>
      <c r="I874" s="139" t="s">
        <v>0</v>
      </c>
      <c r="J874" s="635">
        <v>3</v>
      </c>
      <c r="K874" s="691">
        <v>0.5</v>
      </c>
      <c r="L874" s="691">
        <v>2.5</v>
      </c>
      <c r="M874" s="691"/>
      <c r="N874" s="140" t="s">
        <v>489</v>
      </c>
      <c r="O874" s="140" t="s">
        <v>1018</v>
      </c>
      <c r="P874" s="415"/>
    </row>
    <row r="875" spans="1:16" s="252" customFormat="1" ht="51" x14ac:dyDescent="0.2">
      <c r="A875" s="872" t="s">
        <v>2975</v>
      </c>
      <c r="B875" s="20" t="s">
        <v>2518</v>
      </c>
      <c r="C875" s="21" t="s">
        <v>71</v>
      </c>
      <c r="D875" s="140"/>
      <c r="E875" s="139" t="s">
        <v>0</v>
      </c>
      <c r="F875" s="139" t="s">
        <v>0</v>
      </c>
      <c r="G875" s="139"/>
      <c r="H875" s="139"/>
      <c r="I875" s="139"/>
      <c r="J875" s="635">
        <v>0.2</v>
      </c>
      <c r="K875" s="691">
        <v>0.2</v>
      </c>
      <c r="L875" s="691"/>
      <c r="M875" s="691"/>
      <c r="N875" s="140" t="s">
        <v>487</v>
      </c>
      <c r="O875" s="140"/>
      <c r="P875" s="415"/>
    </row>
    <row r="876" spans="1:16" ht="38.25" x14ac:dyDescent="0.2">
      <c r="A876" s="872" t="s">
        <v>2976</v>
      </c>
      <c r="B876" s="20" t="s">
        <v>2597</v>
      </c>
      <c r="C876" s="21" t="s">
        <v>146</v>
      </c>
      <c r="D876" s="140"/>
      <c r="E876" s="139" t="s">
        <v>0</v>
      </c>
      <c r="F876" s="139"/>
      <c r="G876" s="139"/>
      <c r="H876" s="139"/>
      <c r="I876" s="139"/>
      <c r="J876" s="635">
        <v>0.3</v>
      </c>
      <c r="K876" s="691">
        <v>0.3</v>
      </c>
      <c r="L876" s="691"/>
      <c r="M876" s="691"/>
      <c r="N876" s="125" t="s">
        <v>1019</v>
      </c>
      <c r="O876" s="140" t="s">
        <v>1434</v>
      </c>
    </row>
    <row r="877" spans="1:16" ht="25.5" x14ac:dyDescent="0.2">
      <c r="A877" s="872" t="s">
        <v>2977</v>
      </c>
      <c r="B877" s="20" t="s">
        <v>2696</v>
      </c>
      <c r="C877" s="21" t="s">
        <v>147</v>
      </c>
      <c r="D877" s="140"/>
      <c r="E877" s="139" t="s">
        <v>0</v>
      </c>
      <c r="F877" s="139" t="s">
        <v>0</v>
      </c>
      <c r="G877" s="139"/>
      <c r="H877" s="139"/>
      <c r="I877" s="139"/>
      <c r="J877" s="635">
        <v>0.2</v>
      </c>
      <c r="K877" s="691">
        <v>0.2</v>
      </c>
      <c r="L877" s="691"/>
      <c r="M877" s="691"/>
      <c r="N877" s="140" t="s">
        <v>487</v>
      </c>
      <c r="O877" s="140"/>
    </row>
    <row r="878" spans="1:16" s="252" customFormat="1" ht="38.25" x14ac:dyDescent="0.2">
      <c r="A878" s="990">
        <v>134</v>
      </c>
      <c r="B878" s="934" t="s">
        <v>3355</v>
      </c>
      <c r="C878" s="4" t="s">
        <v>1758</v>
      </c>
      <c r="D878" s="126">
        <v>150</v>
      </c>
      <c r="E878" s="126">
        <v>140</v>
      </c>
      <c r="F878" s="121">
        <v>40</v>
      </c>
      <c r="G878" s="121">
        <v>35</v>
      </c>
      <c r="H878" s="121">
        <v>35</v>
      </c>
      <c r="I878" s="121">
        <v>35</v>
      </c>
      <c r="J878" s="920">
        <f>J881+J882+J883+J884</f>
        <v>2.8</v>
      </c>
      <c r="K878" s="920">
        <f>K881+K882+K883+K884</f>
        <v>1.3</v>
      </c>
      <c r="L878" s="920">
        <f>L881+L882+L883+L884</f>
        <v>1.5</v>
      </c>
      <c r="M878" s="920">
        <f>M881+M882+M883+M884</f>
        <v>0</v>
      </c>
      <c r="N878" s="1231" t="s">
        <v>1534</v>
      </c>
      <c r="O878" s="996"/>
      <c r="P878" s="415"/>
    </row>
    <row r="879" spans="1:16" s="252" customFormat="1" ht="25.5" x14ac:dyDescent="0.2">
      <c r="A879" s="1104"/>
      <c r="B879" s="935"/>
      <c r="C879" s="4" t="s">
        <v>648</v>
      </c>
      <c r="D879" s="365">
        <v>17</v>
      </c>
      <c r="E879" s="365">
        <v>25</v>
      </c>
      <c r="F879" s="281">
        <v>26</v>
      </c>
      <c r="G879" s="281">
        <v>27</v>
      </c>
      <c r="H879" s="281">
        <v>29</v>
      </c>
      <c r="I879" s="281">
        <v>31</v>
      </c>
      <c r="J879" s="984"/>
      <c r="K879" s="984"/>
      <c r="L879" s="984"/>
      <c r="M879" s="984"/>
      <c r="N879" s="1231"/>
      <c r="O879" s="1231"/>
      <c r="P879" s="415"/>
    </row>
    <row r="880" spans="1:16" ht="38.25" x14ac:dyDescent="0.2">
      <c r="A880" s="991"/>
      <c r="B880" s="936"/>
      <c r="C880" s="4" t="s">
        <v>649</v>
      </c>
      <c r="D880" s="365">
        <v>5</v>
      </c>
      <c r="E880" s="365">
        <v>15</v>
      </c>
      <c r="F880" s="365">
        <v>20</v>
      </c>
      <c r="G880" s="365">
        <v>34</v>
      </c>
      <c r="H880" s="365">
        <v>42</v>
      </c>
      <c r="I880" s="365">
        <v>50</v>
      </c>
      <c r="J880" s="977"/>
      <c r="K880" s="977"/>
      <c r="L880" s="977"/>
      <c r="M880" s="977"/>
      <c r="N880" s="997"/>
      <c r="O880" s="997"/>
    </row>
    <row r="881" spans="1:16" ht="51" x14ac:dyDescent="0.2">
      <c r="A881" s="872" t="s">
        <v>2973</v>
      </c>
      <c r="B881" s="5" t="s">
        <v>2264</v>
      </c>
      <c r="C881" s="6" t="s">
        <v>148</v>
      </c>
      <c r="D881" s="140"/>
      <c r="E881" s="139" t="s">
        <v>0</v>
      </c>
      <c r="F881" s="139"/>
      <c r="G881" s="139"/>
      <c r="H881" s="139"/>
      <c r="I881" s="139"/>
      <c r="J881" s="635">
        <v>0.7</v>
      </c>
      <c r="K881" s="691">
        <v>0.7</v>
      </c>
      <c r="L881" s="691"/>
      <c r="M881" s="691"/>
      <c r="N881" s="140" t="s">
        <v>487</v>
      </c>
      <c r="O881" s="140"/>
    </row>
    <row r="882" spans="1:16" ht="38.25" x14ac:dyDescent="0.2">
      <c r="A882" s="872" t="s">
        <v>2974</v>
      </c>
      <c r="B882" s="5" t="s">
        <v>2384</v>
      </c>
      <c r="C882" s="6" t="s">
        <v>149</v>
      </c>
      <c r="D882" s="139"/>
      <c r="E882" s="139" t="s">
        <v>0</v>
      </c>
      <c r="F882" s="139"/>
      <c r="G882" s="139"/>
      <c r="H882" s="139"/>
      <c r="I882" s="139"/>
      <c r="J882" s="635">
        <v>0.3</v>
      </c>
      <c r="K882" s="691">
        <v>0.3</v>
      </c>
      <c r="L882" s="691"/>
      <c r="M882" s="691"/>
      <c r="N882" s="140" t="s">
        <v>491</v>
      </c>
      <c r="O882" s="139"/>
    </row>
    <row r="883" spans="1:16" ht="38.25" x14ac:dyDescent="0.2">
      <c r="A883" s="872" t="s">
        <v>2975</v>
      </c>
      <c r="B883" s="5" t="s">
        <v>2519</v>
      </c>
      <c r="C883" s="6" t="s">
        <v>150</v>
      </c>
      <c r="D883" s="139"/>
      <c r="E883" s="139" t="s">
        <v>0</v>
      </c>
      <c r="F883" s="139" t="s">
        <v>0</v>
      </c>
      <c r="G883" s="139"/>
      <c r="H883" s="139"/>
      <c r="I883" s="139"/>
      <c r="J883" s="635">
        <v>1.5</v>
      </c>
      <c r="K883" s="691"/>
      <c r="L883" s="691">
        <v>1.5</v>
      </c>
      <c r="M883" s="691"/>
      <c r="N883" s="140" t="s">
        <v>487</v>
      </c>
      <c r="O883" s="139" t="s">
        <v>1020</v>
      </c>
    </row>
    <row r="884" spans="1:16" s="252" customFormat="1" ht="25.5" x14ac:dyDescent="0.2">
      <c r="A884" s="872" t="s">
        <v>2976</v>
      </c>
      <c r="B884" s="5" t="s">
        <v>2598</v>
      </c>
      <c r="C884" s="6" t="s">
        <v>139</v>
      </c>
      <c r="D884" s="139"/>
      <c r="E884" s="139"/>
      <c r="F884" s="139" t="s">
        <v>0</v>
      </c>
      <c r="G884" s="139"/>
      <c r="H884" s="139"/>
      <c r="I884" s="139"/>
      <c r="J884" s="635">
        <v>0.3</v>
      </c>
      <c r="K884" s="691">
        <v>0.3</v>
      </c>
      <c r="L884" s="691"/>
      <c r="M884" s="691"/>
      <c r="N884" s="140" t="s">
        <v>487</v>
      </c>
      <c r="O884" s="139"/>
      <c r="P884" s="415"/>
    </row>
    <row r="885" spans="1:16" s="252" customFormat="1" ht="38.25" x14ac:dyDescent="0.2">
      <c r="A885" s="990">
        <v>135</v>
      </c>
      <c r="B885" s="934" t="s">
        <v>3109</v>
      </c>
      <c r="C885" s="4" t="s">
        <v>1757</v>
      </c>
      <c r="D885" s="121">
        <v>260</v>
      </c>
      <c r="E885" s="121">
        <v>285</v>
      </c>
      <c r="F885" s="121">
        <v>300</v>
      </c>
      <c r="G885" s="121">
        <v>330</v>
      </c>
      <c r="H885" s="121">
        <v>380</v>
      </c>
      <c r="I885" s="121">
        <v>450</v>
      </c>
      <c r="J885" s="1201">
        <f>J887+J888</f>
        <v>51.5</v>
      </c>
      <c r="K885" s="1201">
        <f>K887+K888</f>
        <v>51.5</v>
      </c>
      <c r="L885" s="1201">
        <f>L887+L888</f>
        <v>0</v>
      </c>
      <c r="M885" s="1201">
        <f>M887+M888</f>
        <v>0</v>
      </c>
      <c r="N885" s="996" t="s">
        <v>1534</v>
      </c>
      <c r="O885" s="1275"/>
      <c r="P885" s="415"/>
    </row>
    <row r="886" spans="1:16" s="252" customFormat="1" ht="25.5" x14ac:dyDescent="0.2">
      <c r="A886" s="991"/>
      <c r="B886" s="936"/>
      <c r="C886" s="291" t="s">
        <v>650</v>
      </c>
      <c r="D886" s="122">
        <v>2</v>
      </c>
      <c r="E886" s="121">
        <v>1.8</v>
      </c>
      <c r="F886" s="121">
        <v>1.6</v>
      </c>
      <c r="G886" s="275">
        <v>1.4</v>
      </c>
      <c r="H886" s="275">
        <v>1.2</v>
      </c>
      <c r="I886" s="122">
        <v>1</v>
      </c>
      <c r="J886" s="1199"/>
      <c r="K886" s="1199"/>
      <c r="L886" s="1199"/>
      <c r="M886" s="1199"/>
      <c r="N886" s="997"/>
      <c r="O886" s="1277"/>
      <c r="P886" s="415"/>
    </row>
    <row r="887" spans="1:16" s="252" customFormat="1" ht="38.25" x14ac:dyDescent="0.2">
      <c r="A887" s="872" t="s">
        <v>2973</v>
      </c>
      <c r="B887" s="7" t="s">
        <v>2265</v>
      </c>
      <c r="C887" s="19" t="s">
        <v>151</v>
      </c>
      <c r="D887" s="138"/>
      <c r="E887" s="138" t="s">
        <v>0</v>
      </c>
      <c r="F887" s="138"/>
      <c r="G887" s="138"/>
      <c r="H887" s="138"/>
      <c r="I887" s="138"/>
      <c r="J887" s="635">
        <v>1.5</v>
      </c>
      <c r="K887" s="635">
        <v>1.5</v>
      </c>
      <c r="L887" s="691"/>
      <c r="M887" s="691"/>
      <c r="N887" s="125" t="s">
        <v>492</v>
      </c>
      <c r="O887" s="138"/>
      <c r="P887" s="415"/>
    </row>
    <row r="888" spans="1:16" ht="25.5" x14ac:dyDescent="0.2">
      <c r="A888" s="861" t="s">
        <v>2974</v>
      </c>
      <c r="B888" s="24" t="s">
        <v>2385</v>
      </c>
      <c r="C888" s="19" t="s">
        <v>152</v>
      </c>
      <c r="D888" s="138"/>
      <c r="E888" s="138" t="s">
        <v>0</v>
      </c>
      <c r="F888" s="138" t="s">
        <v>0</v>
      </c>
      <c r="G888" s="138" t="s">
        <v>0</v>
      </c>
      <c r="H888" s="138" t="s">
        <v>0</v>
      </c>
      <c r="I888" s="138" t="s">
        <v>0</v>
      </c>
      <c r="J888" s="635">
        <v>50</v>
      </c>
      <c r="K888" s="635">
        <v>50</v>
      </c>
      <c r="L888" s="691"/>
      <c r="M888" s="691"/>
      <c r="N888" s="125"/>
      <c r="O888" s="138"/>
    </row>
    <row r="889" spans="1:16" ht="38.25" x14ac:dyDescent="0.2">
      <c r="A889" s="990">
        <v>136</v>
      </c>
      <c r="B889" s="937" t="s">
        <v>3110</v>
      </c>
      <c r="C889" s="73" t="s">
        <v>1028</v>
      </c>
      <c r="D889" s="224">
        <v>18</v>
      </c>
      <c r="E889" s="224">
        <v>16.5</v>
      </c>
      <c r="F889" s="224">
        <v>15.5</v>
      </c>
      <c r="G889" s="224">
        <v>13.5</v>
      </c>
      <c r="H889" s="224">
        <v>12</v>
      </c>
      <c r="I889" s="224">
        <v>10</v>
      </c>
      <c r="J889" s="1118">
        <f>J899</f>
        <v>718.40000000000009</v>
      </c>
      <c r="K889" s="1118">
        <f>K899</f>
        <v>152.5</v>
      </c>
      <c r="L889" s="1118">
        <f>L899</f>
        <v>565.9</v>
      </c>
      <c r="M889" s="1118">
        <f>M899</f>
        <v>0</v>
      </c>
      <c r="N889" s="1313" t="s">
        <v>1534</v>
      </c>
      <c r="O889" s="1194"/>
    </row>
    <row r="890" spans="1:16" ht="38.25" x14ac:dyDescent="0.2">
      <c r="A890" s="1104"/>
      <c r="B890" s="1306"/>
      <c r="C890" s="73" t="s">
        <v>1316</v>
      </c>
      <c r="D890" s="224">
        <v>6</v>
      </c>
      <c r="E890" s="224">
        <v>5.9</v>
      </c>
      <c r="F890" s="224">
        <v>5</v>
      </c>
      <c r="G890" s="224">
        <v>4.5</v>
      </c>
      <c r="H890" s="224">
        <v>3.2</v>
      </c>
      <c r="I890" s="224">
        <v>3</v>
      </c>
      <c r="J890" s="1119"/>
      <c r="K890" s="1119"/>
      <c r="L890" s="1119"/>
      <c r="M890" s="1119"/>
      <c r="N890" s="1314"/>
      <c r="O890" s="1195"/>
    </row>
    <row r="891" spans="1:16" ht="38.25" x14ac:dyDescent="0.2">
      <c r="A891" s="1104"/>
      <c r="B891" s="1306"/>
      <c r="C891" s="73" t="s">
        <v>153</v>
      </c>
      <c r="D891" s="224">
        <v>3</v>
      </c>
      <c r="E891" s="224">
        <v>3</v>
      </c>
      <c r="F891" s="224">
        <v>3</v>
      </c>
      <c r="G891" s="224">
        <v>3</v>
      </c>
      <c r="H891" s="224">
        <v>3</v>
      </c>
      <c r="I891" s="224">
        <v>3</v>
      </c>
      <c r="J891" s="1119"/>
      <c r="K891" s="1119"/>
      <c r="L891" s="1119"/>
      <c r="M891" s="1119"/>
      <c r="N891" s="1314"/>
      <c r="O891" s="1195"/>
    </row>
    <row r="892" spans="1:16" ht="51" x14ac:dyDescent="0.2">
      <c r="A892" s="1104"/>
      <c r="B892" s="1306"/>
      <c r="C892" s="73" t="s">
        <v>154</v>
      </c>
      <c r="D892" s="224">
        <v>1.4</v>
      </c>
      <c r="E892" s="224">
        <v>1.4</v>
      </c>
      <c r="F892" s="224">
        <v>1.4</v>
      </c>
      <c r="G892" s="224">
        <v>1.3</v>
      </c>
      <c r="H892" s="224">
        <v>1.3</v>
      </c>
      <c r="I892" s="224">
        <v>1.3</v>
      </c>
      <c r="J892" s="1119"/>
      <c r="K892" s="1119"/>
      <c r="L892" s="1119"/>
      <c r="M892" s="1119"/>
      <c r="N892" s="1314"/>
      <c r="O892" s="1195"/>
    </row>
    <row r="893" spans="1:16" x14ac:dyDescent="0.2">
      <c r="A893" s="1104"/>
      <c r="B893" s="1306"/>
      <c r="C893" s="73" t="s">
        <v>155</v>
      </c>
      <c r="D893" s="224">
        <v>56</v>
      </c>
      <c r="E893" s="116">
        <v>55.9</v>
      </c>
      <c r="F893" s="116">
        <v>55.1</v>
      </c>
      <c r="G893" s="116">
        <v>54.5</v>
      </c>
      <c r="H893" s="116">
        <v>53.7</v>
      </c>
      <c r="I893" s="224">
        <v>52</v>
      </c>
      <c r="J893" s="1119"/>
      <c r="K893" s="1119"/>
      <c r="L893" s="1119"/>
      <c r="M893" s="1119"/>
      <c r="N893" s="1314" t="s">
        <v>143</v>
      </c>
      <c r="O893" s="1195" t="s">
        <v>156</v>
      </c>
    </row>
    <row r="894" spans="1:16" x14ac:dyDescent="0.2">
      <c r="A894" s="1104"/>
      <c r="B894" s="1306"/>
      <c r="C894" s="73" t="s">
        <v>157</v>
      </c>
      <c r="D894" s="224">
        <v>182.1</v>
      </c>
      <c r="E894" s="116">
        <v>181.1</v>
      </c>
      <c r="F894" s="116">
        <v>179.9</v>
      </c>
      <c r="G894" s="116">
        <v>178.8</v>
      </c>
      <c r="H894" s="116">
        <v>176.1</v>
      </c>
      <c r="I894" s="116">
        <v>175.1</v>
      </c>
      <c r="J894" s="1119"/>
      <c r="K894" s="1119"/>
      <c r="L894" s="1119"/>
      <c r="M894" s="1119"/>
      <c r="N894" s="1314"/>
      <c r="O894" s="1195"/>
    </row>
    <row r="895" spans="1:16" s="252" customFormat="1" x14ac:dyDescent="0.2">
      <c r="A895" s="1104"/>
      <c r="B895" s="1306"/>
      <c r="C895" s="73" t="s">
        <v>158</v>
      </c>
      <c r="D895" s="224">
        <v>29.4</v>
      </c>
      <c r="E895" s="116">
        <v>29.3</v>
      </c>
      <c r="F895" s="116">
        <v>29.1</v>
      </c>
      <c r="G895" s="116">
        <v>29</v>
      </c>
      <c r="H895" s="116">
        <v>28.9</v>
      </c>
      <c r="I895" s="116">
        <v>28.2</v>
      </c>
      <c r="J895" s="1119"/>
      <c r="K895" s="1119"/>
      <c r="L895" s="1119"/>
      <c r="M895" s="1119"/>
      <c r="N895" s="1314"/>
      <c r="O895" s="1195"/>
      <c r="P895" s="415"/>
    </row>
    <row r="896" spans="1:16" s="252" customFormat="1" x14ac:dyDescent="0.2">
      <c r="A896" s="1104"/>
      <c r="B896" s="1306"/>
      <c r="C896" s="73" t="s">
        <v>159</v>
      </c>
      <c r="D896" s="224">
        <v>16.7</v>
      </c>
      <c r="E896" s="116">
        <v>16.100000000000001</v>
      </c>
      <c r="F896" s="116">
        <v>15.8</v>
      </c>
      <c r="G896" s="116">
        <v>15.2</v>
      </c>
      <c r="H896" s="116">
        <v>14.9</v>
      </c>
      <c r="I896" s="116">
        <v>14.5</v>
      </c>
      <c r="J896" s="1119"/>
      <c r="K896" s="1119"/>
      <c r="L896" s="1119"/>
      <c r="M896" s="1119"/>
      <c r="N896" s="1314"/>
      <c r="O896" s="1195"/>
      <c r="P896" s="415"/>
    </row>
    <row r="897" spans="1:16" s="252" customFormat="1" x14ac:dyDescent="0.2">
      <c r="A897" s="1104"/>
      <c r="B897" s="1306"/>
      <c r="C897" s="73" t="s">
        <v>160</v>
      </c>
      <c r="D897" s="116">
        <v>40.1</v>
      </c>
      <c r="E897" s="116">
        <v>39.6</v>
      </c>
      <c r="F897" s="116">
        <v>39.1</v>
      </c>
      <c r="G897" s="116">
        <v>38.6</v>
      </c>
      <c r="H897" s="224">
        <v>38</v>
      </c>
      <c r="I897" s="116">
        <v>37.799999999999997</v>
      </c>
      <c r="J897" s="1119"/>
      <c r="K897" s="1119"/>
      <c r="L897" s="1119"/>
      <c r="M897" s="1119"/>
      <c r="N897" s="1314"/>
      <c r="O897" s="1195"/>
      <c r="P897" s="415"/>
    </row>
    <row r="898" spans="1:16" s="252" customFormat="1" ht="25.5" x14ac:dyDescent="0.2">
      <c r="A898" s="991"/>
      <c r="B898" s="938"/>
      <c r="C898" s="73" t="s">
        <v>161</v>
      </c>
      <c r="D898" s="290">
        <v>41</v>
      </c>
      <c r="E898" s="290">
        <v>36</v>
      </c>
      <c r="F898" s="290">
        <v>31</v>
      </c>
      <c r="G898" s="290">
        <v>27</v>
      </c>
      <c r="H898" s="290">
        <v>22</v>
      </c>
      <c r="I898" s="290">
        <v>20</v>
      </c>
      <c r="J898" s="1120"/>
      <c r="K898" s="1120"/>
      <c r="L898" s="1120"/>
      <c r="M898" s="1120"/>
      <c r="N898" s="1315"/>
      <c r="O898" s="1196"/>
      <c r="P898" s="415"/>
    </row>
    <row r="899" spans="1:16" s="252" customFormat="1" ht="38.25" x14ac:dyDescent="0.2">
      <c r="A899" s="990">
        <v>137</v>
      </c>
      <c r="B899" s="923" t="s">
        <v>3111</v>
      </c>
      <c r="C899" s="9" t="s">
        <v>162</v>
      </c>
      <c r="D899" s="289">
        <v>96.7</v>
      </c>
      <c r="E899" s="289">
        <v>97.1</v>
      </c>
      <c r="F899" s="289">
        <v>97.3</v>
      </c>
      <c r="G899" s="289">
        <v>97.5</v>
      </c>
      <c r="H899" s="289">
        <v>97.7</v>
      </c>
      <c r="I899" s="289">
        <v>97.9</v>
      </c>
      <c r="J899" s="1242">
        <f>J908+J920+J932</f>
        <v>718.40000000000009</v>
      </c>
      <c r="K899" s="1242">
        <f>K908+K920+K932</f>
        <v>152.5</v>
      </c>
      <c r="L899" s="1242">
        <f>L908+L920+L932</f>
        <v>565.9</v>
      </c>
      <c r="M899" s="1242">
        <f>M908+M920+M932</f>
        <v>0</v>
      </c>
      <c r="N899" s="961" t="s">
        <v>1534</v>
      </c>
      <c r="O899" s="1189"/>
      <c r="P899" s="415"/>
    </row>
    <row r="900" spans="1:16" s="252" customFormat="1" ht="25.5" x14ac:dyDescent="0.2">
      <c r="A900" s="1104"/>
      <c r="B900" s="1182"/>
      <c r="C900" s="9" t="s">
        <v>652</v>
      </c>
      <c r="D900" s="289">
        <v>5.8</v>
      </c>
      <c r="E900" s="289">
        <v>5.4</v>
      </c>
      <c r="F900" s="289">
        <v>5.2</v>
      </c>
      <c r="G900" s="289" t="s">
        <v>163</v>
      </c>
      <c r="H900" s="289">
        <v>4.8</v>
      </c>
      <c r="I900" s="289">
        <v>4.5</v>
      </c>
      <c r="J900" s="981"/>
      <c r="K900" s="981"/>
      <c r="L900" s="981"/>
      <c r="M900" s="981"/>
      <c r="N900" s="962"/>
      <c r="O900" s="1265"/>
      <c r="P900" s="415"/>
    </row>
    <row r="901" spans="1:16" s="252" customFormat="1" ht="25.5" x14ac:dyDescent="0.2">
      <c r="A901" s="1104"/>
      <c r="B901" s="1182"/>
      <c r="C901" s="9" t="s">
        <v>653</v>
      </c>
      <c r="D901" s="289">
        <v>36</v>
      </c>
      <c r="E901" s="289">
        <v>38</v>
      </c>
      <c r="F901" s="289">
        <v>43</v>
      </c>
      <c r="G901" s="289">
        <v>48</v>
      </c>
      <c r="H901" s="289">
        <v>52</v>
      </c>
      <c r="I901" s="289">
        <v>55</v>
      </c>
      <c r="J901" s="981"/>
      <c r="K901" s="981"/>
      <c r="L901" s="981"/>
      <c r="M901" s="981"/>
      <c r="N901" s="962"/>
      <c r="O901" s="1265"/>
      <c r="P901" s="415"/>
    </row>
    <row r="902" spans="1:16" s="252" customFormat="1" ht="51" x14ac:dyDescent="0.2">
      <c r="A902" s="1104"/>
      <c r="B902" s="1182"/>
      <c r="C902" s="9" t="s">
        <v>654</v>
      </c>
      <c r="D902" s="289">
        <v>1</v>
      </c>
      <c r="E902" s="289">
        <v>4</v>
      </c>
      <c r="F902" s="289">
        <v>5</v>
      </c>
      <c r="G902" s="289">
        <v>6</v>
      </c>
      <c r="H902" s="289">
        <v>7</v>
      </c>
      <c r="I902" s="289">
        <v>8</v>
      </c>
      <c r="J902" s="981"/>
      <c r="K902" s="981"/>
      <c r="L902" s="981"/>
      <c r="M902" s="981"/>
      <c r="N902" s="962"/>
      <c r="O902" s="1265"/>
      <c r="P902" s="415"/>
    </row>
    <row r="903" spans="1:16" s="252" customFormat="1" ht="25.5" x14ac:dyDescent="0.2">
      <c r="A903" s="1104"/>
      <c r="B903" s="1182"/>
      <c r="C903" s="9" t="s">
        <v>655</v>
      </c>
      <c r="D903" s="289">
        <v>6</v>
      </c>
      <c r="E903" s="289">
        <v>6.5</v>
      </c>
      <c r="F903" s="289">
        <v>7.5</v>
      </c>
      <c r="G903" s="289">
        <v>8.5</v>
      </c>
      <c r="H903" s="289">
        <v>9.5</v>
      </c>
      <c r="I903" s="289">
        <v>10</v>
      </c>
      <c r="J903" s="981"/>
      <c r="K903" s="981"/>
      <c r="L903" s="981"/>
      <c r="M903" s="981"/>
      <c r="N903" s="962"/>
      <c r="O903" s="1265"/>
      <c r="P903" s="415"/>
    </row>
    <row r="904" spans="1:16" s="252" customFormat="1" ht="25.5" x14ac:dyDescent="0.2">
      <c r="A904" s="1104"/>
      <c r="B904" s="1182"/>
      <c r="C904" s="9" t="s">
        <v>656</v>
      </c>
      <c r="D904" s="289">
        <v>88</v>
      </c>
      <c r="E904" s="289">
        <v>90</v>
      </c>
      <c r="F904" s="289">
        <v>92</v>
      </c>
      <c r="G904" s="289">
        <v>94</v>
      </c>
      <c r="H904" s="289">
        <v>96</v>
      </c>
      <c r="I904" s="289">
        <v>98</v>
      </c>
      <c r="J904" s="981"/>
      <c r="K904" s="981"/>
      <c r="L904" s="981"/>
      <c r="M904" s="981"/>
      <c r="N904" s="962"/>
      <c r="O904" s="1265"/>
      <c r="P904" s="415"/>
    </row>
    <row r="905" spans="1:16" s="252" customFormat="1" ht="25.5" x14ac:dyDescent="0.2">
      <c r="A905" s="1104"/>
      <c r="B905" s="1182"/>
      <c r="C905" s="9" t="s">
        <v>657</v>
      </c>
      <c r="D905" s="289">
        <v>40</v>
      </c>
      <c r="E905" s="289">
        <v>50</v>
      </c>
      <c r="F905" s="289">
        <v>65</v>
      </c>
      <c r="G905" s="289">
        <v>75</v>
      </c>
      <c r="H905" s="289">
        <v>82</v>
      </c>
      <c r="I905" s="289">
        <v>90</v>
      </c>
      <c r="J905" s="981"/>
      <c r="K905" s="981"/>
      <c r="L905" s="981"/>
      <c r="M905" s="981"/>
      <c r="N905" s="962"/>
      <c r="O905" s="1265"/>
      <c r="P905" s="415"/>
    </row>
    <row r="906" spans="1:16" ht="25.5" x14ac:dyDescent="0.2">
      <c r="A906" s="1104"/>
      <c r="B906" s="1182"/>
      <c r="C906" s="9" t="s">
        <v>658</v>
      </c>
      <c r="D906" s="289">
        <v>89.3</v>
      </c>
      <c r="E906" s="289">
        <v>90.5</v>
      </c>
      <c r="F906" s="289">
        <v>92.7</v>
      </c>
      <c r="G906" s="289">
        <v>95.6</v>
      </c>
      <c r="H906" s="289">
        <v>96</v>
      </c>
      <c r="I906" s="289">
        <v>98.1</v>
      </c>
      <c r="J906" s="981"/>
      <c r="K906" s="981"/>
      <c r="L906" s="981"/>
      <c r="M906" s="981"/>
      <c r="N906" s="962"/>
      <c r="O906" s="1265"/>
    </row>
    <row r="907" spans="1:16" ht="25.5" x14ac:dyDescent="0.2">
      <c r="A907" s="991"/>
      <c r="B907" s="1132"/>
      <c r="C907" s="9" t="s">
        <v>651</v>
      </c>
      <c r="D907" s="289">
        <v>45</v>
      </c>
      <c r="E907" s="289">
        <v>50</v>
      </c>
      <c r="F907" s="289">
        <v>58</v>
      </c>
      <c r="G907" s="289">
        <v>65</v>
      </c>
      <c r="H907" s="289">
        <v>72</v>
      </c>
      <c r="I907" s="289">
        <v>80</v>
      </c>
      <c r="J907" s="982"/>
      <c r="K907" s="982"/>
      <c r="L907" s="982"/>
      <c r="M907" s="982"/>
      <c r="N907" s="963"/>
      <c r="O907" s="1190"/>
    </row>
    <row r="908" spans="1:16" ht="25.5" x14ac:dyDescent="0.2">
      <c r="A908" s="990">
        <v>138</v>
      </c>
      <c r="B908" s="934" t="s">
        <v>3281</v>
      </c>
      <c r="C908" s="4" t="s">
        <v>1756</v>
      </c>
      <c r="D908" s="121">
        <v>0</v>
      </c>
      <c r="E908" s="121">
        <v>1</v>
      </c>
      <c r="F908" s="121">
        <v>2</v>
      </c>
      <c r="G908" s="121">
        <v>2</v>
      </c>
      <c r="H908" s="121">
        <v>3</v>
      </c>
      <c r="I908" s="121">
        <v>4</v>
      </c>
      <c r="J908" s="1201">
        <f>SUM(J912:J919)</f>
        <v>480</v>
      </c>
      <c r="K908" s="1201">
        <f>SUM(K912:K919)</f>
        <v>47.1</v>
      </c>
      <c r="L908" s="1201">
        <f>SUM(L912:L919)</f>
        <v>432.9</v>
      </c>
      <c r="M908" s="1201">
        <f>SUM(M912:M919)</f>
        <v>0</v>
      </c>
      <c r="N908" s="1305" t="s">
        <v>1534</v>
      </c>
      <c r="O908" s="1317"/>
    </row>
    <row r="909" spans="1:16" ht="25.5" x14ac:dyDescent="0.2">
      <c r="A909" s="1104"/>
      <c r="B909" s="935"/>
      <c r="C909" s="4" t="s">
        <v>164</v>
      </c>
      <c r="D909" s="121">
        <v>81.400000000000006</v>
      </c>
      <c r="E909" s="121">
        <v>85.6</v>
      </c>
      <c r="F909" s="121">
        <v>89.6</v>
      </c>
      <c r="G909" s="121">
        <v>95.4</v>
      </c>
      <c r="H909" s="122">
        <v>96</v>
      </c>
      <c r="I909" s="122">
        <v>98</v>
      </c>
      <c r="J909" s="1198"/>
      <c r="K909" s="1198"/>
      <c r="L909" s="1198"/>
      <c r="M909" s="1198"/>
      <c r="N909" s="1231"/>
      <c r="O909" s="1276"/>
    </row>
    <row r="910" spans="1:16" x14ac:dyDescent="0.2">
      <c r="A910" s="1104"/>
      <c r="B910" s="935"/>
      <c r="C910" s="4" t="s">
        <v>165</v>
      </c>
      <c r="D910" s="121">
        <v>7</v>
      </c>
      <c r="E910" s="121">
        <v>10</v>
      </c>
      <c r="F910" s="121">
        <v>15</v>
      </c>
      <c r="G910" s="121">
        <v>18</v>
      </c>
      <c r="H910" s="121">
        <v>21</v>
      </c>
      <c r="I910" s="121">
        <v>28</v>
      </c>
      <c r="J910" s="1198"/>
      <c r="K910" s="1198"/>
      <c r="L910" s="1198"/>
      <c r="M910" s="1198"/>
      <c r="N910" s="1231"/>
      <c r="O910" s="1276"/>
    </row>
    <row r="911" spans="1:16" ht="25.5" x14ac:dyDescent="0.2">
      <c r="A911" s="991"/>
      <c r="B911" s="936"/>
      <c r="C911" s="4" t="s">
        <v>166</v>
      </c>
      <c r="D911" s="281">
        <v>30</v>
      </c>
      <c r="E911" s="281">
        <v>26</v>
      </c>
      <c r="F911" s="364">
        <v>22</v>
      </c>
      <c r="G911" s="323">
        <v>20</v>
      </c>
      <c r="H911" s="323">
        <v>18</v>
      </c>
      <c r="I911" s="323">
        <v>15</v>
      </c>
      <c r="J911" s="1199"/>
      <c r="K911" s="1199"/>
      <c r="L911" s="1199"/>
      <c r="M911" s="1199"/>
      <c r="N911" s="997"/>
      <c r="O911" s="1277"/>
    </row>
    <row r="912" spans="1:16" ht="63.75" x14ac:dyDescent="0.2">
      <c r="A912" s="872" t="s">
        <v>2973</v>
      </c>
      <c r="B912" s="20" t="s">
        <v>2266</v>
      </c>
      <c r="C912" s="21" t="s">
        <v>167</v>
      </c>
      <c r="D912" s="140"/>
      <c r="E912" s="139" t="s">
        <v>0</v>
      </c>
      <c r="F912" s="139"/>
      <c r="G912" s="139"/>
      <c r="H912" s="139"/>
      <c r="I912" s="139"/>
      <c r="J912" s="635">
        <v>0.2</v>
      </c>
      <c r="K912" s="691">
        <v>0.2</v>
      </c>
      <c r="L912" s="691"/>
      <c r="M912" s="691"/>
      <c r="N912" s="140" t="s">
        <v>493</v>
      </c>
      <c r="O912" s="140"/>
    </row>
    <row r="913" spans="1:16" ht="25.5" x14ac:dyDescent="0.2">
      <c r="A913" s="872" t="s">
        <v>2974</v>
      </c>
      <c r="B913" s="20" t="s">
        <v>2386</v>
      </c>
      <c r="C913" s="21" t="s">
        <v>168</v>
      </c>
      <c r="D913" s="140"/>
      <c r="E913" s="139" t="s">
        <v>0</v>
      </c>
      <c r="F913" s="139"/>
      <c r="G913" s="139"/>
      <c r="H913" s="139"/>
      <c r="I913" s="139"/>
      <c r="J913" s="635">
        <v>0.3</v>
      </c>
      <c r="K913" s="691">
        <v>0.1</v>
      </c>
      <c r="L913" s="691">
        <v>0.2</v>
      </c>
      <c r="M913" s="691"/>
      <c r="N913" s="140" t="s">
        <v>1022</v>
      </c>
      <c r="O913" s="140" t="s">
        <v>1021</v>
      </c>
    </row>
    <row r="914" spans="1:16" s="396" customFormat="1" ht="51" x14ac:dyDescent="0.2">
      <c r="A914" s="872" t="s">
        <v>2975</v>
      </c>
      <c r="B914" s="20" t="s">
        <v>2520</v>
      </c>
      <c r="C914" s="21" t="s">
        <v>169</v>
      </c>
      <c r="D914" s="140"/>
      <c r="E914" s="139" t="s">
        <v>0</v>
      </c>
      <c r="F914" s="139" t="s">
        <v>0</v>
      </c>
      <c r="G914" s="139" t="s">
        <v>0</v>
      </c>
      <c r="H914" s="139" t="s">
        <v>0</v>
      </c>
      <c r="I914" s="139"/>
      <c r="J914" s="635">
        <v>430</v>
      </c>
      <c r="K914" s="691"/>
      <c r="L914" s="691">
        <v>430</v>
      </c>
      <c r="M914" s="691"/>
      <c r="N914" s="140" t="s">
        <v>1014</v>
      </c>
      <c r="O914" s="140" t="s">
        <v>1435</v>
      </c>
    </row>
    <row r="915" spans="1:16" s="396" customFormat="1" ht="38.25" x14ac:dyDescent="0.2">
      <c r="A915" s="872" t="s">
        <v>2976</v>
      </c>
      <c r="B915" s="20" t="s">
        <v>2599</v>
      </c>
      <c r="C915" s="21" t="s">
        <v>71</v>
      </c>
      <c r="D915" s="140"/>
      <c r="E915" s="139" t="s">
        <v>0</v>
      </c>
      <c r="F915" s="139" t="s">
        <v>0</v>
      </c>
      <c r="G915" s="139" t="s">
        <v>0</v>
      </c>
      <c r="H915" s="139" t="s">
        <v>0</v>
      </c>
      <c r="I915" s="139" t="s">
        <v>0</v>
      </c>
      <c r="J915" s="635">
        <v>1.5</v>
      </c>
      <c r="K915" s="691">
        <v>0.3</v>
      </c>
      <c r="L915" s="691">
        <v>1.2</v>
      </c>
      <c r="M915" s="691"/>
      <c r="N915" s="140" t="s">
        <v>490</v>
      </c>
      <c r="O915" s="140" t="s">
        <v>1023</v>
      </c>
    </row>
    <row r="916" spans="1:16" s="396" customFormat="1" ht="25.5" x14ac:dyDescent="0.2">
      <c r="A916" s="872" t="s">
        <v>2977</v>
      </c>
      <c r="B916" s="20" t="s">
        <v>2697</v>
      </c>
      <c r="C916" s="21" t="s">
        <v>170</v>
      </c>
      <c r="D916" s="140"/>
      <c r="E916" s="139" t="s">
        <v>0</v>
      </c>
      <c r="F916" s="139"/>
      <c r="G916" s="139"/>
      <c r="H916" s="139"/>
      <c r="I916" s="139"/>
      <c r="J916" s="635">
        <v>0.2</v>
      </c>
      <c r="K916" s="691">
        <v>0.2</v>
      </c>
      <c r="L916" s="691"/>
      <c r="M916" s="691"/>
      <c r="N916" s="140" t="s">
        <v>1024</v>
      </c>
      <c r="O916" s="140" t="s">
        <v>1025</v>
      </c>
    </row>
    <row r="917" spans="1:16" s="396" customFormat="1" ht="38.25" x14ac:dyDescent="0.2">
      <c r="A917" s="872" t="s">
        <v>2978</v>
      </c>
      <c r="B917" s="7" t="s">
        <v>2751</v>
      </c>
      <c r="C917" s="19" t="s">
        <v>171</v>
      </c>
      <c r="D917" s="138"/>
      <c r="E917" s="139" t="s">
        <v>0</v>
      </c>
      <c r="F917" s="138"/>
      <c r="G917" s="138"/>
      <c r="H917" s="138"/>
      <c r="I917" s="138"/>
      <c r="J917" s="635">
        <v>0.3</v>
      </c>
      <c r="K917" s="635">
        <v>0.3</v>
      </c>
      <c r="L917" s="691"/>
      <c r="M917" s="691"/>
      <c r="N917" s="125" t="s">
        <v>494</v>
      </c>
      <c r="O917" s="138"/>
    </row>
    <row r="918" spans="1:16" s="396" customFormat="1" ht="38.25" x14ac:dyDescent="0.2">
      <c r="A918" s="872" t="s">
        <v>2979</v>
      </c>
      <c r="B918" s="7" t="s">
        <v>2818</v>
      </c>
      <c r="C918" s="19" t="s">
        <v>172</v>
      </c>
      <c r="D918" s="138"/>
      <c r="E918" s="139"/>
      <c r="F918" s="139" t="s">
        <v>0</v>
      </c>
      <c r="G918" s="139" t="s">
        <v>0</v>
      </c>
      <c r="H918" s="139" t="s">
        <v>0</v>
      </c>
      <c r="I918" s="139"/>
      <c r="J918" s="635">
        <v>45</v>
      </c>
      <c r="K918" s="635">
        <v>45</v>
      </c>
      <c r="L918" s="691"/>
      <c r="M918" s="691"/>
      <c r="N918" s="125" t="s">
        <v>487</v>
      </c>
      <c r="O918" s="138"/>
    </row>
    <row r="919" spans="1:16" s="396" customFormat="1" ht="38.25" x14ac:dyDescent="0.2">
      <c r="A919" s="872" t="s">
        <v>2980</v>
      </c>
      <c r="B919" s="20" t="s">
        <v>2847</v>
      </c>
      <c r="C919" s="21" t="s">
        <v>173</v>
      </c>
      <c r="D919" s="140"/>
      <c r="E919" s="139" t="s">
        <v>0</v>
      </c>
      <c r="F919" s="139" t="s">
        <v>0</v>
      </c>
      <c r="G919" s="139" t="s">
        <v>0</v>
      </c>
      <c r="H919" s="139" t="s">
        <v>0</v>
      </c>
      <c r="I919" s="139" t="s">
        <v>0</v>
      </c>
      <c r="J919" s="635">
        <v>2.5</v>
      </c>
      <c r="K919" s="691">
        <v>1</v>
      </c>
      <c r="L919" s="691">
        <v>1.5</v>
      </c>
      <c r="M919" s="691"/>
      <c r="N919" s="140" t="s">
        <v>495</v>
      </c>
      <c r="O919" s="140" t="s">
        <v>1025</v>
      </c>
    </row>
    <row r="920" spans="1:16" ht="51" x14ac:dyDescent="0.2">
      <c r="A920" s="990">
        <v>139</v>
      </c>
      <c r="B920" s="934" t="s">
        <v>3112</v>
      </c>
      <c r="C920" s="4" t="s">
        <v>1755</v>
      </c>
      <c r="D920" s="275">
        <v>0</v>
      </c>
      <c r="E920" s="121">
        <v>15</v>
      </c>
      <c r="F920" s="121">
        <v>16</v>
      </c>
      <c r="G920" s="121">
        <v>20</v>
      </c>
      <c r="H920" s="121">
        <v>25</v>
      </c>
      <c r="I920" s="121">
        <v>30</v>
      </c>
      <c r="J920" s="1201">
        <f>J925+J926+J927+J928+J929+J930+J931</f>
        <v>222.2</v>
      </c>
      <c r="K920" s="1201">
        <f>K925+K926+K927+K928+K929+K930+K931</f>
        <v>89.2</v>
      </c>
      <c r="L920" s="1201">
        <f>L925+L926+L927+L928+L929+L930+L931</f>
        <v>133</v>
      </c>
      <c r="M920" s="1201">
        <f>M925+M926+M927+M928+M929+M930+M931</f>
        <v>0</v>
      </c>
      <c r="N920" s="996" t="s">
        <v>1534</v>
      </c>
      <c r="O920" s="1275"/>
    </row>
    <row r="921" spans="1:16" ht="38.25" x14ac:dyDescent="0.2">
      <c r="A921" s="1104"/>
      <c r="B921" s="935"/>
      <c r="C921" s="397" t="s">
        <v>1910</v>
      </c>
      <c r="D921" s="275">
        <v>6000</v>
      </c>
      <c r="E921" s="275">
        <v>6900</v>
      </c>
      <c r="F921" s="275">
        <v>7000</v>
      </c>
      <c r="G921" s="275">
        <v>7150</v>
      </c>
      <c r="H921" s="275">
        <v>7200</v>
      </c>
      <c r="I921" s="275">
        <v>7250</v>
      </c>
      <c r="J921" s="1198"/>
      <c r="K921" s="1198"/>
      <c r="L921" s="1198"/>
      <c r="M921" s="1198"/>
      <c r="N921" s="1231"/>
      <c r="O921" s="1276"/>
    </row>
    <row r="922" spans="1:16" s="543" customFormat="1" ht="51" x14ac:dyDescent="0.2">
      <c r="A922" s="1104"/>
      <c r="B922" s="935"/>
      <c r="C922" s="4" t="s">
        <v>174</v>
      </c>
      <c r="D922" s="275">
        <v>0.2</v>
      </c>
      <c r="E922" s="275">
        <v>0.3</v>
      </c>
      <c r="F922" s="275">
        <v>0.4</v>
      </c>
      <c r="G922" s="275">
        <v>0.5</v>
      </c>
      <c r="H922" s="275">
        <v>0.6</v>
      </c>
      <c r="I922" s="275">
        <v>0.7</v>
      </c>
      <c r="J922" s="1198"/>
      <c r="K922" s="1198"/>
      <c r="L922" s="1198"/>
      <c r="M922" s="1198"/>
      <c r="N922" s="1231"/>
      <c r="O922" s="1276"/>
      <c r="P922" s="734"/>
    </row>
    <row r="923" spans="1:16" s="543" customFormat="1" x14ac:dyDescent="0.2">
      <c r="A923" s="1104"/>
      <c r="B923" s="935"/>
      <c r="C923" s="4" t="s">
        <v>1535</v>
      </c>
      <c r="D923" s="275">
        <v>1500</v>
      </c>
      <c r="E923" s="275">
        <v>3200</v>
      </c>
      <c r="F923" s="275">
        <v>3500</v>
      </c>
      <c r="G923" s="275">
        <v>3700</v>
      </c>
      <c r="H923" s="275">
        <v>4000</v>
      </c>
      <c r="I923" s="275">
        <v>4300</v>
      </c>
      <c r="J923" s="1198"/>
      <c r="K923" s="1198"/>
      <c r="L923" s="1198"/>
      <c r="M923" s="1198"/>
      <c r="N923" s="1231"/>
      <c r="O923" s="1276"/>
      <c r="P923" s="734"/>
    </row>
    <row r="924" spans="1:16" s="252" customFormat="1" ht="51" x14ac:dyDescent="0.2">
      <c r="A924" s="991"/>
      <c r="B924" s="936"/>
      <c r="C924" s="4" t="s">
        <v>659</v>
      </c>
      <c r="D924" s="281">
        <v>50</v>
      </c>
      <c r="E924" s="121">
        <v>80</v>
      </c>
      <c r="F924" s="121">
        <v>110</v>
      </c>
      <c r="G924" s="121">
        <v>120</v>
      </c>
      <c r="H924" s="121">
        <v>140</v>
      </c>
      <c r="I924" s="121">
        <v>160</v>
      </c>
      <c r="J924" s="1199"/>
      <c r="K924" s="1199"/>
      <c r="L924" s="1199"/>
      <c r="M924" s="1199"/>
      <c r="N924" s="997"/>
      <c r="O924" s="1277"/>
      <c r="P924" s="415"/>
    </row>
    <row r="925" spans="1:16" s="252" customFormat="1" ht="38.25" x14ac:dyDescent="0.2">
      <c r="A925" s="872" t="s">
        <v>2973</v>
      </c>
      <c r="B925" s="20" t="s">
        <v>2267</v>
      </c>
      <c r="C925" s="21" t="s">
        <v>175</v>
      </c>
      <c r="D925" s="139"/>
      <c r="E925" s="139" t="s">
        <v>0</v>
      </c>
      <c r="F925" s="139"/>
      <c r="G925" s="139"/>
      <c r="H925" s="139"/>
      <c r="I925" s="139"/>
      <c r="J925" s="635">
        <v>2</v>
      </c>
      <c r="K925" s="691">
        <v>2</v>
      </c>
      <c r="L925" s="691"/>
      <c r="M925" s="691"/>
      <c r="N925" s="140" t="s">
        <v>487</v>
      </c>
      <c r="O925" s="139"/>
      <c r="P925" s="415"/>
    </row>
    <row r="926" spans="1:16" s="252" customFormat="1" ht="38.25" x14ac:dyDescent="0.2">
      <c r="A926" s="872" t="s">
        <v>2974</v>
      </c>
      <c r="B926" s="20" t="s">
        <v>2387</v>
      </c>
      <c r="C926" s="21" t="s">
        <v>176</v>
      </c>
      <c r="D926" s="139"/>
      <c r="E926" s="139" t="s">
        <v>0</v>
      </c>
      <c r="F926" s="139" t="s">
        <v>0</v>
      </c>
      <c r="G926" s="139" t="s">
        <v>0</v>
      </c>
      <c r="H926" s="139"/>
      <c r="I926" s="139"/>
      <c r="J926" s="635">
        <v>5</v>
      </c>
      <c r="K926" s="691">
        <v>5</v>
      </c>
      <c r="L926" s="691"/>
      <c r="M926" s="691"/>
      <c r="N926" s="140" t="s">
        <v>487</v>
      </c>
      <c r="O926" s="139"/>
      <c r="P926" s="415"/>
    </row>
    <row r="927" spans="1:16" s="252" customFormat="1" ht="51" x14ac:dyDescent="0.2">
      <c r="A927" s="872" t="s">
        <v>2975</v>
      </c>
      <c r="B927" s="20" t="s">
        <v>2521</v>
      </c>
      <c r="C927" s="21" t="s">
        <v>177</v>
      </c>
      <c r="D927" s="139"/>
      <c r="E927" s="139" t="s">
        <v>0</v>
      </c>
      <c r="F927" s="139"/>
      <c r="G927" s="139"/>
      <c r="H927" s="139"/>
      <c r="I927" s="139"/>
      <c r="J927" s="635">
        <v>0.2</v>
      </c>
      <c r="K927" s="691">
        <v>0.2</v>
      </c>
      <c r="L927" s="691"/>
      <c r="M927" s="691"/>
      <c r="N927" s="140" t="s">
        <v>487</v>
      </c>
      <c r="O927" s="139"/>
      <c r="P927" s="415"/>
    </row>
    <row r="928" spans="1:16" s="252" customFormat="1" ht="51" x14ac:dyDescent="0.2">
      <c r="A928" s="872" t="s">
        <v>2976</v>
      </c>
      <c r="B928" s="20" t="s">
        <v>2600</v>
      </c>
      <c r="C928" s="21" t="s">
        <v>178</v>
      </c>
      <c r="D928" s="139"/>
      <c r="E928" s="139" t="s">
        <v>0</v>
      </c>
      <c r="F928" s="139" t="s">
        <v>0</v>
      </c>
      <c r="G928" s="139" t="s">
        <v>0</v>
      </c>
      <c r="H928" s="139" t="s">
        <v>0</v>
      </c>
      <c r="I928" s="139" t="s">
        <v>0</v>
      </c>
      <c r="J928" s="635">
        <v>200</v>
      </c>
      <c r="K928" s="691">
        <v>70</v>
      </c>
      <c r="L928" s="691">
        <v>130</v>
      </c>
      <c r="M928" s="691"/>
      <c r="N928" s="140" t="s">
        <v>487</v>
      </c>
      <c r="O928" s="140" t="s">
        <v>1026</v>
      </c>
      <c r="P928" s="415"/>
    </row>
    <row r="929" spans="1:16" s="252" customFormat="1" ht="38.25" x14ac:dyDescent="0.2">
      <c r="A929" s="872" t="s">
        <v>2977</v>
      </c>
      <c r="B929" s="20" t="s">
        <v>2698</v>
      </c>
      <c r="C929" s="21" t="s">
        <v>179</v>
      </c>
      <c r="D929" s="139"/>
      <c r="E929" s="139" t="s">
        <v>0</v>
      </c>
      <c r="F929" s="139" t="s">
        <v>0</v>
      </c>
      <c r="G929" s="139" t="s">
        <v>0</v>
      </c>
      <c r="H929" s="139" t="s">
        <v>0</v>
      </c>
      <c r="I929" s="139" t="s">
        <v>0</v>
      </c>
      <c r="J929" s="635">
        <v>10</v>
      </c>
      <c r="K929" s="691">
        <v>10</v>
      </c>
      <c r="L929" s="691"/>
      <c r="M929" s="691"/>
      <c r="N929" s="140" t="s">
        <v>487</v>
      </c>
      <c r="O929" s="139"/>
      <c r="P929" s="415"/>
    </row>
    <row r="930" spans="1:16" s="252" customFormat="1" ht="51" x14ac:dyDescent="0.2">
      <c r="A930" s="872" t="s">
        <v>2978</v>
      </c>
      <c r="B930" s="20" t="s">
        <v>2752</v>
      </c>
      <c r="C930" s="21" t="s">
        <v>180</v>
      </c>
      <c r="D930" s="139"/>
      <c r="E930" s="139" t="s">
        <v>0</v>
      </c>
      <c r="F930" s="139"/>
      <c r="G930" s="139"/>
      <c r="H930" s="139"/>
      <c r="I930" s="139"/>
      <c r="J930" s="635">
        <v>4.5</v>
      </c>
      <c r="K930" s="691">
        <v>1.5</v>
      </c>
      <c r="L930" s="691">
        <v>3</v>
      </c>
      <c r="M930" s="691"/>
      <c r="N930" s="140" t="s">
        <v>496</v>
      </c>
      <c r="O930" s="1318" t="s">
        <v>1027</v>
      </c>
      <c r="P930" s="415"/>
    </row>
    <row r="931" spans="1:16" s="252" customFormat="1" ht="51" x14ac:dyDescent="0.2">
      <c r="A931" s="872" t="s">
        <v>2979</v>
      </c>
      <c r="B931" s="20" t="s">
        <v>2819</v>
      </c>
      <c r="C931" s="21" t="s">
        <v>181</v>
      </c>
      <c r="D931" s="139"/>
      <c r="E931" s="139" t="s">
        <v>0</v>
      </c>
      <c r="F931" s="139" t="s">
        <v>0</v>
      </c>
      <c r="G931" s="139"/>
      <c r="H931" s="139"/>
      <c r="I931" s="139"/>
      <c r="J931" s="635">
        <v>0.5</v>
      </c>
      <c r="K931" s="691">
        <v>0.5</v>
      </c>
      <c r="L931" s="691"/>
      <c r="M931" s="691"/>
      <c r="N931" s="140" t="s">
        <v>487</v>
      </c>
      <c r="O931" s="1319"/>
      <c r="P931" s="415"/>
    </row>
    <row r="932" spans="1:16" s="252" customFormat="1" ht="51" x14ac:dyDescent="0.2">
      <c r="A932" s="990">
        <v>140</v>
      </c>
      <c r="B932" s="934" t="s">
        <v>3356</v>
      </c>
      <c r="C932" s="4" t="s">
        <v>1754</v>
      </c>
      <c r="D932" s="275">
        <v>0</v>
      </c>
      <c r="E932" s="275">
        <v>20</v>
      </c>
      <c r="F932" s="275">
        <v>35</v>
      </c>
      <c r="G932" s="275">
        <v>50</v>
      </c>
      <c r="H932" s="275">
        <v>70</v>
      </c>
      <c r="I932" s="275">
        <v>80</v>
      </c>
      <c r="J932" s="1201">
        <f>SUM(J934:J935)</f>
        <v>16.2</v>
      </c>
      <c r="K932" s="1201">
        <f>SUM(K934:K935)</f>
        <v>16.2</v>
      </c>
      <c r="L932" s="1201">
        <f>SUM(L934:L935)</f>
        <v>0</v>
      </c>
      <c r="M932" s="1201">
        <f>SUM(M934:M935)</f>
        <v>0</v>
      </c>
      <c r="N932" s="996" t="s">
        <v>1534</v>
      </c>
      <c r="O932" s="1308"/>
      <c r="P932" s="415"/>
    </row>
    <row r="933" spans="1:16" ht="38.25" x14ac:dyDescent="0.2">
      <c r="A933" s="991"/>
      <c r="B933" s="936"/>
      <c r="C933" s="4" t="s">
        <v>660</v>
      </c>
      <c r="D933" s="275">
        <v>80</v>
      </c>
      <c r="E933" s="275">
        <v>85</v>
      </c>
      <c r="F933" s="275">
        <v>90</v>
      </c>
      <c r="G933" s="275">
        <v>95</v>
      </c>
      <c r="H933" s="275">
        <v>100</v>
      </c>
      <c r="I933" s="275">
        <v>100</v>
      </c>
      <c r="J933" s="1199"/>
      <c r="K933" s="1199"/>
      <c r="L933" s="1199"/>
      <c r="M933" s="1199"/>
      <c r="N933" s="997"/>
      <c r="O933" s="1308"/>
    </row>
    <row r="934" spans="1:16" ht="38.25" x14ac:dyDescent="0.2">
      <c r="A934" s="872" t="s">
        <v>2973</v>
      </c>
      <c r="B934" s="20" t="s">
        <v>2268</v>
      </c>
      <c r="C934" s="21" t="s">
        <v>182</v>
      </c>
      <c r="D934" s="139"/>
      <c r="E934" s="139" t="s">
        <v>0</v>
      </c>
      <c r="F934" s="139" t="s">
        <v>0</v>
      </c>
      <c r="G934" s="139"/>
      <c r="H934" s="139"/>
      <c r="I934" s="139"/>
      <c r="J934" s="635">
        <v>0.2</v>
      </c>
      <c r="K934" s="691">
        <v>0.2</v>
      </c>
      <c r="L934" s="691"/>
      <c r="M934" s="691"/>
      <c r="N934" s="140" t="s">
        <v>487</v>
      </c>
      <c r="O934" s="139"/>
    </row>
    <row r="935" spans="1:16" ht="25.5" x14ac:dyDescent="0.2">
      <c r="A935" s="872" t="s">
        <v>2974</v>
      </c>
      <c r="B935" s="20" t="s">
        <v>2388</v>
      </c>
      <c r="C935" s="21" t="s">
        <v>183</v>
      </c>
      <c r="D935" s="139"/>
      <c r="E935" s="139" t="s">
        <v>0</v>
      </c>
      <c r="F935" s="139" t="s">
        <v>0</v>
      </c>
      <c r="G935" s="139"/>
      <c r="H935" s="139"/>
      <c r="I935" s="139"/>
      <c r="J935" s="635">
        <v>16</v>
      </c>
      <c r="K935" s="691">
        <v>16</v>
      </c>
      <c r="L935" s="691"/>
      <c r="M935" s="691"/>
      <c r="N935" s="140" t="s">
        <v>1014</v>
      </c>
      <c r="O935" s="139"/>
    </row>
    <row r="936" spans="1:16" ht="25.5" x14ac:dyDescent="0.2">
      <c r="A936" s="990">
        <v>141</v>
      </c>
      <c r="B936" s="937" t="s">
        <v>3113</v>
      </c>
      <c r="C936" s="73" t="s">
        <v>1753</v>
      </c>
      <c r="D936" s="116">
        <v>24.1</v>
      </c>
      <c r="E936" s="116">
        <v>23.2</v>
      </c>
      <c r="F936" s="116">
        <v>22.6</v>
      </c>
      <c r="G936" s="116">
        <v>21.7</v>
      </c>
      <c r="H936" s="224">
        <v>21</v>
      </c>
      <c r="I936" s="224">
        <v>20</v>
      </c>
      <c r="J936" s="1118">
        <f>J941</f>
        <v>369.3</v>
      </c>
      <c r="K936" s="1118">
        <f>K941</f>
        <v>238.75</v>
      </c>
      <c r="L936" s="1118">
        <f>L941</f>
        <v>70.55</v>
      </c>
      <c r="M936" s="1118">
        <f>M941</f>
        <v>60</v>
      </c>
      <c r="N936" s="1122" t="s">
        <v>1534</v>
      </c>
      <c r="O936" s="1316"/>
    </row>
    <row r="937" spans="1:16" ht="38.25" x14ac:dyDescent="0.2">
      <c r="A937" s="1104"/>
      <c r="B937" s="1306"/>
      <c r="C937" s="73" t="s">
        <v>184</v>
      </c>
      <c r="D937" s="224">
        <v>84</v>
      </c>
      <c r="E937" s="116">
        <v>85.5</v>
      </c>
      <c r="F937" s="116">
        <v>86.8</v>
      </c>
      <c r="G937" s="224">
        <v>89</v>
      </c>
      <c r="H937" s="116">
        <v>91.8</v>
      </c>
      <c r="I937" s="116">
        <v>95.5</v>
      </c>
      <c r="J937" s="1119"/>
      <c r="K937" s="1119"/>
      <c r="L937" s="1119"/>
      <c r="M937" s="1119"/>
      <c r="N937" s="1021"/>
      <c r="O937" s="1316"/>
    </row>
    <row r="938" spans="1:16" ht="25.5" x14ac:dyDescent="0.2">
      <c r="A938" s="1104"/>
      <c r="B938" s="1306"/>
      <c r="C938" s="73" t="s">
        <v>185</v>
      </c>
      <c r="D938" s="116">
        <v>18.2</v>
      </c>
      <c r="E938" s="116">
        <v>17.899999999999999</v>
      </c>
      <c r="F938" s="116">
        <v>17.100000000000001</v>
      </c>
      <c r="G938" s="116">
        <v>16.7</v>
      </c>
      <c r="H938" s="116">
        <v>15.9</v>
      </c>
      <c r="I938" s="224">
        <v>15.1</v>
      </c>
      <c r="J938" s="1119"/>
      <c r="K938" s="1119"/>
      <c r="L938" s="1119"/>
      <c r="M938" s="1119"/>
      <c r="N938" s="1021"/>
      <c r="O938" s="1316"/>
    </row>
    <row r="939" spans="1:16" x14ac:dyDescent="0.2">
      <c r="A939" s="1104"/>
      <c r="B939" s="1306"/>
      <c r="C939" s="73" t="s">
        <v>186</v>
      </c>
      <c r="D939" s="116">
        <v>14.8</v>
      </c>
      <c r="E939" s="116">
        <v>13.8</v>
      </c>
      <c r="F939" s="116">
        <v>13.1</v>
      </c>
      <c r="G939" s="116">
        <v>12.7</v>
      </c>
      <c r="H939" s="116">
        <v>12.2</v>
      </c>
      <c r="I939" s="224">
        <v>11.8</v>
      </c>
      <c r="J939" s="1119"/>
      <c r="K939" s="1119"/>
      <c r="L939" s="1119"/>
      <c r="M939" s="1119"/>
      <c r="N939" s="1021"/>
      <c r="O939" s="1316"/>
    </row>
    <row r="940" spans="1:16" ht="51" x14ac:dyDescent="0.2">
      <c r="A940" s="991"/>
      <c r="B940" s="938"/>
      <c r="C940" s="73" t="s">
        <v>187</v>
      </c>
      <c r="D940" s="224">
        <v>52</v>
      </c>
      <c r="E940" s="116">
        <v>53.2</v>
      </c>
      <c r="F940" s="116">
        <v>54.5</v>
      </c>
      <c r="G940" s="116">
        <v>55.1</v>
      </c>
      <c r="H940" s="116">
        <v>55.7</v>
      </c>
      <c r="I940" s="116">
        <v>56.1</v>
      </c>
      <c r="J940" s="1120"/>
      <c r="K940" s="1120"/>
      <c r="L940" s="1120"/>
      <c r="M940" s="1120"/>
      <c r="N940" s="1022"/>
      <c r="O940" s="1316"/>
    </row>
    <row r="941" spans="1:16" ht="102" x14ac:dyDescent="0.2">
      <c r="A941" s="990">
        <v>142</v>
      </c>
      <c r="B941" s="923" t="s">
        <v>3114</v>
      </c>
      <c r="C941" s="9" t="s">
        <v>1877</v>
      </c>
      <c r="D941" s="183">
        <v>90</v>
      </c>
      <c r="E941" s="120">
        <v>95</v>
      </c>
      <c r="F941" s="120">
        <v>97</v>
      </c>
      <c r="G941" s="120">
        <v>98</v>
      </c>
      <c r="H941" s="120">
        <v>99</v>
      </c>
      <c r="I941" s="289">
        <v>100</v>
      </c>
      <c r="J941" s="1242">
        <f>J944+J952+J956+J962</f>
        <v>369.3</v>
      </c>
      <c r="K941" s="1242">
        <f>K944+K952+K956+K962</f>
        <v>238.75</v>
      </c>
      <c r="L941" s="1242">
        <f>L944+L952+L956+L962</f>
        <v>70.55</v>
      </c>
      <c r="M941" s="1242">
        <f>M944+M952+M956+M962</f>
        <v>60</v>
      </c>
      <c r="N941" s="961" t="s">
        <v>1534</v>
      </c>
      <c r="O941" s="1312"/>
    </row>
    <row r="942" spans="1:16" ht="38.25" x14ac:dyDescent="0.2">
      <c r="A942" s="1104"/>
      <c r="B942" s="1182"/>
      <c r="C942" s="9" t="s">
        <v>188</v>
      </c>
      <c r="D942" s="289">
        <v>96.7</v>
      </c>
      <c r="E942" s="120">
        <v>97.1</v>
      </c>
      <c r="F942" s="120">
        <v>97.3</v>
      </c>
      <c r="G942" s="120">
        <v>97.5</v>
      </c>
      <c r="H942" s="120">
        <v>97.7</v>
      </c>
      <c r="I942" s="289">
        <v>97.9</v>
      </c>
      <c r="J942" s="981"/>
      <c r="K942" s="981"/>
      <c r="L942" s="981"/>
      <c r="M942" s="981"/>
      <c r="N942" s="962"/>
      <c r="O942" s="1312"/>
    </row>
    <row r="943" spans="1:16" ht="51" x14ac:dyDescent="0.2">
      <c r="A943" s="991"/>
      <c r="B943" s="1132"/>
      <c r="C943" s="9" t="s">
        <v>189</v>
      </c>
      <c r="D943" s="289">
        <v>10</v>
      </c>
      <c r="E943" s="289">
        <v>40</v>
      </c>
      <c r="F943" s="289">
        <v>50</v>
      </c>
      <c r="G943" s="289">
        <v>60</v>
      </c>
      <c r="H943" s="289">
        <v>70</v>
      </c>
      <c r="I943" s="289">
        <v>80</v>
      </c>
      <c r="J943" s="982"/>
      <c r="K943" s="982"/>
      <c r="L943" s="982"/>
      <c r="M943" s="982"/>
      <c r="N943" s="963"/>
      <c r="O943" s="1312"/>
    </row>
    <row r="944" spans="1:16" ht="38.25" x14ac:dyDescent="0.2">
      <c r="A944" s="990">
        <v>143</v>
      </c>
      <c r="B944" s="934" t="s">
        <v>3376</v>
      </c>
      <c r="C944" s="4" t="s">
        <v>1752</v>
      </c>
      <c r="D944" s="121">
        <v>125</v>
      </c>
      <c r="E944" s="121">
        <v>132</v>
      </c>
      <c r="F944" s="121">
        <v>35</v>
      </c>
      <c r="G944" s="121">
        <v>30</v>
      </c>
      <c r="H944" s="121">
        <v>30</v>
      </c>
      <c r="I944" s="121">
        <v>30</v>
      </c>
      <c r="J944" s="1201">
        <f>J948+J949+J950+J951</f>
        <v>150.80000000000001</v>
      </c>
      <c r="K944" s="1201">
        <f>K948+K949+K950+K951</f>
        <v>90.8</v>
      </c>
      <c r="L944" s="1201">
        <f>L948+L949+L950+L951</f>
        <v>0</v>
      </c>
      <c r="M944" s="1201">
        <f>M948+M949+M950+M951</f>
        <v>60</v>
      </c>
      <c r="N944" s="1305" t="s">
        <v>1534</v>
      </c>
      <c r="O944" s="1307"/>
    </row>
    <row r="945" spans="1:16" ht="38.25" x14ac:dyDescent="0.2">
      <c r="A945" s="1104"/>
      <c r="B945" s="935"/>
      <c r="C945" s="4" t="s">
        <v>190</v>
      </c>
      <c r="D945" s="275">
        <v>60</v>
      </c>
      <c r="E945" s="275">
        <v>68</v>
      </c>
      <c r="F945" s="275">
        <v>75</v>
      </c>
      <c r="G945" s="275">
        <v>82</v>
      </c>
      <c r="H945" s="275">
        <v>86</v>
      </c>
      <c r="I945" s="275">
        <v>90</v>
      </c>
      <c r="J945" s="1198"/>
      <c r="K945" s="1198"/>
      <c r="L945" s="1198"/>
      <c r="M945" s="1198"/>
      <c r="N945" s="1231"/>
      <c r="O945" s="1308"/>
    </row>
    <row r="946" spans="1:16" ht="38.25" x14ac:dyDescent="0.2">
      <c r="A946" s="1104"/>
      <c r="B946" s="935"/>
      <c r="C946" s="4" t="s">
        <v>191</v>
      </c>
      <c r="D946" s="281">
        <v>60</v>
      </c>
      <c r="E946" s="281">
        <v>63</v>
      </c>
      <c r="F946" s="281">
        <v>65</v>
      </c>
      <c r="G946" s="281">
        <v>68</v>
      </c>
      <c r="H946" s="281">
        <v>70</v>
      </c>
      <c r="I946" s="281">
        <v>75</v>
      </c>
      <c r="J946" s="1198"/>
      <c r="K946" s="1198"/>
      <c r="L946" s="1198"/>
      <c r="M946" s="1198"/>
      <c r="N946" s="1231"/>
      <c r="O946" s="1308"/>
    </row>
    <row r="947" spans="1:16" ht="38.25" x14ac:dyDescent="0.2">
      <c r="A947" s="991"/>
      <c r="B947" s="936"/>
      <c r="C947" s="4" t="s">
        <v>192</v>
      </c>
      <c r="D947" s="275">
        <v>20</v>
      </c>
      <c r="E947" s="275">
        <v>20</v>
      </c>
      <c r="F947" s="275">
        <v>20</v>
      </c>
      <c r="G947" s="275">
        <v>20</v>
      </c>
      <c r="H947" s="275">
        <v>20</v>
      </c>
      <c r="I947" s="275">
        <v>20</v>
      </c>
      <c r="J947" s="1199"/>
      <c r="K947" s="1199"/>
      <c r="L947" s="1199"/>
      <c r="M947" s="1199"/>
      <c r="N947" s="997"/>
      <c r="O947" s="1308"/>
    </row>
    <row r="948" spans="1:16" ht="38.25" x14ac:dyDescent="0.2">
      <c r="A948" s="872" t="s">
        <v>2973</v>
      </c>
      <c r="B948" s="7" t="s">
        <v>2269</v>
      </c>
      <c r="C948" s="19" t="s">
        <v>193</v>
      </c>
      <c r="D948" s="139"/>
      <c r="E948" s="139" t="s">
        <v>0</v>
      </c>
      <c r="F948" s="139" t="s">
        <v>0</v>
      </c>
      <c r="G948" s="139" t="s">
        <v>0</v>
      </c>
      <c r="H948" s="139" t="s">
        <v>0</v>
      </c>
      <c r="I948" s="139" t="s">
        <v>0</v>
      </c>
      <c r="J948" s="635">
        <f>K948+L948+M948</f>
        <v>100</v>
      </c>
      <c r="K948" s="691">
        <v>60</v>
      </c>
      <c r="L948" s="691"/>
      <c r="M948" s="691">
        <v>40</v>
      </c>
      <c r="N948" s="140" t="s">
        <v>491</v>
      </c>
      <c r="O948" s="139"/>
    </row>
    <row r="949" spans="1:16" ht="38.25" x14ac:dyDescent="0.2">
      <c r="A949" s="872" t="s">
        <v>2974</v>
      </c>
      <c r="B949" s="7" t="s">
        <v>2389</v>
      </c>
      <c r="C949" s="19" t="s">
        <v>194</v>
      </c>
      <c r="D949" s="139"/>
      <c r="E949" s="139" t="s">
        <v>0</v>
      </c>
      <c r="F949" s="139" t="s">
        <v>0</v>
      </c>
      <c r="G949" s="139" t="s">
        <v>0</v>
      </c>
      <c r="H949" s="139" t="s">
        <v>0</v>
      </c>
      <c r="I949" s="139" t="s">
        <v>0</v>
      </c>
      <c r="J949" s="635">
        <v>50</v>
      </c>
      <c r="K949" s="691">
        <v>30</v>
      </c>
      <c r="L949" s="691"/>
      <c r="M949" s="691">
        <v>20</v>
      </c>
      <c r="N949" s="140" t="s">
        <v>491</v>
      </c>
      <c r="O949" s="139"/>
    </row>
    <row r="950" spans="1:16" ht="51" x14ac:dyDescent="0.2">
      <c r="A950" s="872" t="s">
        <v>2975</v>
      </c>
      <c r="B950" s="20" t="s">
        <v>2522</v>
      </c>
      <c r="C950" s="21" t="s">
        <v>195</v>
      </c>
      <c r="D950" s="139"/>
      <c r="E950" s="139" t="s">
        <v>0</v>
      </c>
      <c r="F950" s="139" t="s">
        <v>0</v>
      </c>
      <c r="G950" s="139"/>
      <c r="H950" s="139"/>
      <c r="I950" s="139"/>
      <c r="J950" s="635">
        <v>0.5</v>
      </c>
      <c r="K950" s="691">
        <v>0.5</v>
      </c>
      <c r="L950" s="691"/>
      <c r="M950" s="691"/>
      <c r="N950" s="140" t="s">
        <v>487</v>
      </c>
      <c r="O950" s="139"/>
    </row>
    <row r="951" spans="1:16" ht="38.25" x14ac:dyDescent="0.2">
      <c r="A951" s="872" t="s">
        <v>2976</v>
      </c>
      <c r="B951" s="20" t="s">
        <v>2601</v>
      </c>
      <c r="C951" s="21" t="s">
        <v>180</v>
      </c>
      <c r="D951" s="139"/>
      <c r="E951" s="139" t="s">
        <v>0</v>
      </c>
      <c r="F951" s="139"/>
      <c r="G951" s="139"/>
      <c r="H951" s="139"/>
      <c r="I951" s="139"/>
      <c r="J951" s="635">
        <v>0.3</v>
      </c>
      <c r="K951" s="691">
        <v>0.3</v>
      </c>
      <c r="L951" s="691"/>
      <c r="M951" s="691"/>
      <c r="N951" s="140"/>
      <c r="O951" s="139"/>
    </row>
    <row r="952" spans="1:16" ht="38.25" x14ac:dyDescent="0.2">
      <c r="A952" s="990">
        <v>144</v>
      </c>
      <c r="B952" s="934" t="s">
        <v>3377</v>
      </c>
      <c r="C952" s="4" t="s">
        <v>1751</v>
      </c>
      <c r="D952" s="121">
        <v>162</v>
      </c>
      <c r="E952" s="121">
        <v>170</v>
      </c>
      <c r="F952" s="121">
        <v>176</v>
      </c>
      <c r="G952" s="121">
        <v>182</v>
      </c>
      <c r="H952" s="121">
        <v>196</v>
      </c>
      <c r="I952" s="121">
        <v>203</v>
      </c>
      <c r="J952" s="1201">
        <f>SUM(J954:J955)</f>
        <v>100.3</v>
      </c>
      <c r="K952" s="1201">
        <f>SUM(K954:K955)</f>
        <v>100.3</v>
      </c>
      <c r="L952" s="1201">
        <f>SUM(L954:L955)</f>
        <v>0</v>
      </c>
      <c r="M952" s="1201">
        <f>SUM(M954:M955)</f>
        <v>0</v>
      </c>
      <c r="N952" s="996" t="s">
        <v>1534</v>
      </c>
      <c r="O952" s="1275"/>
    </row>
    <row r="953" spans="1:16" ht="38.25" x14ac:dyDescent="0.2">
      <c r="A953" s="991"/>
      <c r="B953" s="936"/>
      <c r="C953" s="4" t="s">
        <v>196</v>
      </c>
      <c r="D953" s="121">
        <v>4</v>
      </c>
      <c r="E953" s="121">
        <v>6</v>
      </c>
      <c r="F953" s="121">
        <v>8</v>
      </c>
      <c r="G953" s="121">
        <v>10</v>
      </c>
      <c r="H953" s="121">
        <v>12</v>
      </c>
      <c r="I953" s="121">
        <v>15</v>
      </c>
      <c r="J953" s="1199"/>
      <c r="K953" s="1199"/>
      <c r="L953" s="1199"/>
      <c r="M953" s="1199"/>
      <c r="N953" s="997"/>
      <c r="O953" s="1277"/>
    </row>
    <row r="954" spans="1:16" s="252" customFormat="1" ht="51" x14ac:dyDescent="0.2">
      <c r="A954" s="872" t="s">
        <v>2973</v>
      </c>
      <c r="B954" s="20" t="s">
        <v>2270</v>
      </c>
      <c r="C954" s="21" t="s">
        <v>168</v>
      </c>
      <c r="D954" s="140"/>
      <c r="E954" s="139"/>
      <c r="F954" s="139" t="s">
        <v>0</v>
      </c>
      <c r="G954" s="139"/>
      <c r="H954" s="139"/>
      <c r="I954" s="139"/>
      <c r="J954" s="635">
        <v>0.3</v>
      </c>
      <c r="K954" s="691">
        <v>0.3</v>
      </c>
      <c r="L954" s="691"/>
      <c r="M954" s="691"/>
      <c r="N954" s="140" t="s">
        <v>487</v>
      </c>
      <c r="O954" s="140" t="s">
        <v>497</v>
      </c>
      <c r="P954" s="415"/>
    </row>
    <row r="955" spans="1:16" s="252" customFormat="1" ht="38.25" x14ac:dyDescent="0.2">
      <c r="A955" s="872" t="s">
        <v>2974</v>
      </c>
      <c r="B955" s="20" t="s">
        <v>2390</v>
      </c>
      <c r="C955" s="21" t="s">
        <v>197</v>
      </c>
      <c r="D955" s="139"/>
      <c r="E955" s="139"/>
      <c r="F955" s="139" t="s">
        <v>0</v>
      </c>
      <c r="G955" s="139" t="s">
        <v>0</v>
      </c>
      <c r="H955" s="139"/>
      <c r="I955" s="139"/>
      <c r="J955" s="635">
        <v>100</v>
      </c>
      <c r="K955" s="635">
        <v>100</v>
      </c>
      <c r="L955" s="691"/>
      <c r="M955" s="691"/>
      <c r="N955" s="140" t="s">
        <v>487</v>
      </c>
      <c r="O955" s="139"/>
      <c r="P955" s="415"/>
    </row>
    <row r="956" spans="1:16" s="252" customFormat="1" ht="38.25" x14ac:dyDescent="0.2">
      <c r="A956" s="990">
        <v>145</v>
      </c>
      <c r="B956" s="934" t="s">
        <v>3357</v>
      </c>
      <c r="C956" s="4" t="s">
        <v>1612</v>
      </c>
      <c r="D956" s="121">
        <v>0</v>
      </c>
      <c r="E956" s="121">
        <v>20</v>
      </c>
      <c r="F956" s="121">
        <v>45</v>
      </c>
      <c r="G956" s="121">
        <v>55</v>
      </c>
      <c r="H956" s="121">
        <v>75</v>
      </c>
      <c r="I956" s="121">
        <v>100</v>
      </c>
      <c r="J956" s="1201">
        <f>SUM(J958:J961)</f>
        <v>100.7</v>
      </c>
      <c r="K956" s="1201">
        <f>SUM(K958:K961)</f>
        <v>30.4</v>
      </c>
      <c r="L956" s="1201">
        <f>SUM(L958:L961)</f>
        <v>70.3</v>
      </c>
      <c r="M956" s="1201">
        <f>SUM(M958:M961)</f>
        <v>0</v>
      </c>
      <c r="N956" s="996" t="s">
        <v>1433</v>
      </c>
      <c r="O956" s="1275"/>
      <c r="P956" s="415"/>
    </row>
    <row r="957" spans="1:16" s="252" customFormat="1" ht="25.5" x14ac:dyDescent="0.2">
      <c r="A957" s="991"/>
      <c r="B957" s="936"/>
      <c r="C957" s="4" t="s">
        <v>1613</v>
      </c>
      <c r="D957" s="121">
        <v>5</v>
      </c>
      <c r="E957" s="121">
        <v>10</v>
      </c>
      <c r="F957" s="121">
        <v>15</v>
      </c>
      <c r="G957" s="121">
        <v>25</v>
      </c>
      <c r="H957" s="121">
        <v>35</v>
      </c>
      <c r="I957" s="121">
        <v>50</v>
      </c>
      <c r="J957" s="1218"/>
      <c r="K957" s="1218"/>
      <c r="L957" s="1218"/>
      <c r="M957" s="1218"/>
      <c r="N957" s="997"/>
      <c r="O957" s="1277"/>
      <c r="P957" s="415"/>
    </row>
    <row r="958" spans="1:16" s="252" customFormat="1" ht="51" x14ac:dyDescent="0.2">
      <c r="A958" s="872" t="s">
        <v>2973</v>
      </c>
      <c r="B958" s="20" t="s">
        <v>2271</v>
      </c>
      <c r="C958" s="21" t="s">
        <v>170</v>
      </c>
      <c r="D958" s="139"/>
      <c r="E958" s="139" t="s">
        <v>0</v>
      </c>
      <c r="F958" s="139" t="s">
        <v>0</v>
      </c>
      <c r="G958" s="139"/>
      <c r="H958" s="139"/>
      <c r="I958" s="139"/>
      <c r="J958" s="635">
        <v>0.2</v>
      </c>
      <c r="K958" s="691">
        <v>0.1</v>
      </c>
      <c r="L958" s="691">
        <v>0.1</v>
      </c>
      <c r="M958" s="691"/>
      <c r="N958" s="140" t="s">
        <v>487</v>
      </c>
      <c r="O958" s="139" t="s">
        <v>17</v>
      </c>
      <c r="P958" s="415"/>
    </row>
    <row r="959" spans="1:16" s="252" customFormat="1" ht="51" x14ac:dyDescent="0.2">
      <c r="A959" s="872" t="s">
        <v>2974</v>
      </c>
      <c r="B959" s="20" t="s">
        <v>2391</v>
      </c>
      <c r="C959" s="21" t="s">
        <v>198</v>
      </c>
      <c r="D959" s="139"/>
      <c r="E959" s="139" t="s">
        <v>0</v>
      </c>
      <c r="F959" s="139" t="s">
        <v>0</v>
      </c>
      <c r="G959" s="139"/>
      <c r="H959" s="139"/>
      <c r="I959" s="139"/>
      <c r="J959" s="635">
        <v>0.2</v>
      </c>
      <c r="K959" s="691">
        <v>0.1</v>
      </c>
      <c r="L959" s="691">
        <v>0.1</v>
      </c>
      <c r="M959" s="691"/>
      <c r="N959" s="140" t="s">
        <v>487</v>
      </c>
      <c r="O959" s="139" t="s">
        <v>17</v>
      </c>
      <c r="P959" s="415"/>
    </row>
    <row r="960" spans="1:16" s="252" customFormat="1" ht="25.5" x14ac:dyDescent="0.2">
      <c r="A960" s="872" t="s">
        <v>2975</v>
      </c>
      <c r="B960" s="20" t="s">
        <v>2523</v>
      </c>
      <c r="C960" s="21" t="s">
        <v>180</v>
      </c>
      <c r="D960" s="140"/>
      <c r="E960" s="139" t="s">
        <v>0</v>
      </c>
      <c r="F960" s="139" t="s">
        <v>0</v>
      </c>
      <c r="G960" s="139" t="s">
        <v>0</v>
      </c>
      <c r="H960" s="139"/>
      <c r="I960" s="139"/>
      <c r="J960" s="635">
        <v>0.3</v>
      </c>
      <c r="K960" s="691">
        <v>0.2</v>
      </c>
      <c r="L960" s="691">
        <v>0.1</v>
      </c>
      <c r="M960" s="691"/>
      <c r="N960" s="140" t="s">
        <v>487</v>
      </c>
      <c r="O960" s="140" t="s">
        <v>199</v>
      </c>
      <c r="P960" s="415"/>
    </row>
    <row r="961" spans="1:16" ht="25.5" x14ac:dyDescent="0.2">
      <c r="A961" s="872" t="s">
        <v>2976</v>
      </c>
      <c r="B961" s="20" t="s">
        <v>2602</v>
      </c>
      <c r="C961" s="21" t="s">
        <v>200</v>
      </c>
      <c r="D961" s="140"/>
      <c r="E961" s="139" t="s">
        <v>0</v>
      </c>
      <c r="F961" s="139" t="s">
        <v>0</v>
      </c>
      <c r="G961" s="139" t="s">
        <v>0</v>
      </c>
      <c r="H961" s="139" t="s">
        <v>0</v>
      </c>
      <c r="I961" s="139" t="s">
        <v>0</v>
      </c>
      <c r="J961" s="635">
        <v>100</v>
      </c>
      <c r="K961" s="691">
        <v>30</v>
      </c>
      <c r="L961" s="691">
        <v>70</v>
      </c>
      <c r="M961" s="691"/>
      <c r="N961" s="140" t="s">
        <v>487</v>
      </c>
      <c r="O961" s="140" t="s">
        <v>201</v>
      </c>
    </row>
    <row r="962" spans="1:16" ht="25.5" x14ac:dyDescent="0.2">
      <c r="A962" s="990">
        <v>146</v>
      </c>
      <c r="B962" s="934" t="s">
        <v>3115</v>
      </c>
      <c r="C962" s="4" t="s">
        <v>1750</v>
      </c>
      <c r="D962" s="126">
        <v>0</v>
      </c>
      <c r="E962" s="121">
        <v>1</v>
      </c>
      <c r="F962" s="121">
        <v>2</v>
      </c>
      <c r="G962" s="121">
        <v>3</v>
      </c>
      <c r="H962" s="121">
        <v>4</v>
      </c>
      <c r="I962" s="121">
        <v>5</v>
      </c>
      <c r="J962" s="1197">
        <f>SUM(J966:J972)</f>
        <v>17.5</v>
      </c>
      <c r="K962" s="953">
        <f>SUM(K966:K972)</f>
        <v>17.25</v>
      </c>
      <c r="L962" s="953">
        <f>SUM(L966:L972)</f>
        <v>0.25</v>
      </c>
      <c r="M962" s="1201">
        <f>SUM(M966:M972)</f>
        <v>0</v>
      </c>
      <c r="N962" s="996" t="s">
        <v>1534</v>
      </c>
      <c r="O962" s="996"/>
    </row>
    <row r="963" spans="1:16" ht="25.5" x14ac:dyDescent="0.2">
      <c r="A963" s="1104"/>
      <c r="B963" s="935"/>
      <c r="C963" s="4" t="s">
        <v>202</v>
      </c>
      <c r="D963" s="126">
        <v>40</v>
      </c>
      <c r="E963" s="121">
        <v>60</v>
      </c>
      <c r="F963" s="121">
        <v>80</v>
      </c>
      <c r="G963" s="121">
        <v>95</v>
      </c>
      <c r="H963" s="121">
        <v>120</v>
      </c>
      <c r="I963" s="121">
        <v>150</v>
      </c>
      <c r="J963" s="1198"/>
      <c r="K963" s="1200"/>
      <c r="L963" s="1200"/>
      <c r="M963" s="1235"/>
      <c r="N963" s="1231"/>
      <c r="O963" s="1231"/>
    </row>
    <row r="964" spans="1:16" ht="25.5" x14ac:dyDescent="0.2">
      <c r="A964" s="1104"/>
      <c r="B964" s="935"/>
      <c r="C964" s="4" t="s">
        <v>203</v>
      </c>
      <c r="D964" s="126">
        <v>20</v>
      </c>
      <c r="E964" s="121">
        <v>25</v>
      </c>
      <c r="F964" s="121">
        <v>30</v>
      </c>
      <c r="G964" s="121">
        <v>30</v>
      </c>
      <c r="H964" s="121">
        <v>30</v>
      </c>
      <c r="I964" s="121">
        <v>30</v>
      </c>
      <c r="J964" s="1198"/>
      <c r="K964" s="1200"/>
      <c r="L964" s="1200"/>
      <c r="M964" s="1235"/>
      <c r="N964" s="1231"/>
      <c r="O964" s="1231"/>
    </row>
    <row r="965" spans="1:16" ht="38.25" x14ac:dyDescent="0.2">
      <c r="A965" s="991"/>
      <c r="B965" s="936"/>
      <c r="C965" s="4" t="s">
        <v>204</v>
      </c>
      <c r="D965" s="126">
        <v>12</v>
      </c>
      <c r="E965" s="121">
        <v>17</v>
      </c>
      <c r="F965" s="121">
        <v>22</v>
      </c>
      <c r="G965" s="121">
        <v>25</v>
      </c>
      <c r="H965" s="121">
        <v>30</v>
      </c>
      <c r="I965" s="121">
        <v>30</v>
      </c>
      <c r="J965" s="1199"/>
      <c r="K965" s="954"/>
      <c r="L965" s="954"/>
      <c r="M965" s="1218"/>
      <c r="N965" s="997"/>
      <c r="O965" s="997"/>
    </row>
    <row r="966" spans="1:16" ht="25.5" x14ac:dyDescent="0.2">
      <c r="A966" s="872" t="s">
        <v>2973</v>
      </c>
      <c r="B966" s="20" t="s">
        <v>2272</v>
      </c>
      <c r="C966" s="21" t="s">
        <v>1621</v>
      </c>
      <c r="D966" s="140"/>
      <c r="E966" s="139"/>
      <c r="F966" s="139" t="s">
        <v>0</v>
      </c>
      <c r="G966" s="139" t="s">
        <v>0</v>
      </c>
      <c r="H966" s="139" t="s">
        <v>0</v>
      </c>
      <c r="I966" s="139" t="s">
        <v>0</v>
      </c>
      <c r="J966" s="635">
        <v>0.3</v>
      </c>
      <c r="K966" s="626">
        <v>0.15</v>
      </c>
      <c r="L966" s="626">
        <v>0.15</v>
      </c>
      <c r="M966" s="691"/>
      <c r="N966" s="140" t="s">
        <v>487</v>
      </c>
      <c r="O966" s="140" t="s">
        <v>497</v>
      </c>
    </row>
    <row r="967" spans="1:16" ht="25.5" x14ac:dyDescent="0.2">
      <c r="A967" s="872" t="s">
        <v>2974</v>
      </c>
      <c r="B967" s="20" t="s">
        <v>2392</v>
      </c>
      <c r="C967" s="21" t="s">
        <v>205</v>
      </c>
      <c r="D967" s="139"/>
      <c r="E967" s="139" t="s">
        <v>0</v>
      </c>
      <c r="F967" s="139" t="s">
        <v>0</v>
      </c>
      <c r="G967" s="139" t="s">
        <v>0</v>
      </c>
      <c r="H967" s="139" t="s">
        <v>0</v>
      </c>
      <c r="I967" s="139" t="s">
        <v>0</v>
      </c>
      <c r="J967" s="635">
        <v>15</v>
      </c>
      <c r="K967" s="635">
        <v>15</v>
      </c>
      <c r="L967" s="691"/>
      <c r="M967" s="691"/>
      <c r="N967" s="140" t="s">
        <v>487</v>
      </c>
      <c r="O967" s="139"/>
    </row>
    <row r="968" spans="1:16" ht="38.25" x14ac:dyDescent="0.2">
      <c r="A968" s="872" t="s">
        <v>2975</v>
      </c>
      <c r="B968" s="20" t="s">
        <v>2524</v>
      </c>
      <c r="C968" s="21" t="s">
        <v>206</v>
      </c>
      <c r="D968" s="139"/>
      <c r="E968" s="139" t="s">
        <v>0</v>
      </c>
      <c r="F968" s="139"/>
      <c r="G968" s="139"/>
      <c r="H968" s="139"/>
      <c r="I968" s="139"/>
      <c r="J968" s="635">
        <v>0.2</v>
      </c>
      <c r="K968" s="635">
        <v>0.2</v>
      </c>
      <c r="L968" s="691"/>
      <c r="M968" s="691"/>
      <c r="N968" s="140" t="s">
        <v>487</v>
      </c>
      <c r="O968" s="139"/>
    </row>
    <row r="969" spans="1:16" s="252" customFormat="1" ht="38.25" x14ac:dyDescent="0.2">
      <c r="A969" s="872" t="s">
        <v>2976</v>
      </c>
      <c r="B969" s="20" t="s">
        <v>2603</v>
      </c>
      <c r="C969" s="21" t="s">
        <v>168</v>
      </c>
      <c r="D969" s="139"/>
      <c r="E969" s="139" t="s">
        <v>0</v>
      </c>
      <c r="F969" s="139"/>
      <c r="G969" s="139"/>
      <c r="H969" s="139"/>
      <c r="I969" s="139"/>
      <c r="J969" s="635">
        <v>0.2</v>
      </c>
      <c r="K969" s="691">
        <v>0.1</v>
      </c>
      <c r="L969" s="691">
        <v>0.1</v>
      </c>
      <c r="M969" s="691"/>
      <c r="N969" s="140" t="s">
        <v>487</v>
      </c>
      <c r="O969" s="139" t="s">
        <v>207</v>
      </c>
      <c r="P969" s="415"/>
    </row>
    <row r="970" spans="1:16" s="252" customFormat="1" ht="38.25" x14ac:dyDescent="0.2">
      <c r="A970" s="872" t="s">
        <v>2977</v>
      </c>
      <c r="B970" s="20" t="s">
        <v>2699</v>
      </c>
      <c r="C970" s="21" t="s">
        <v>208</v>
      </c>
      <c r="D970" s="139"/>
      <c r="E970" s="139" t="s">
        <v>0</v>
      </c>
      <c r="F970" s="139" t="s">
        <v>0</v>
      </c>
      <c r="G970" s="139" t="s">
        <v>0</v>
      </c>
      <c r="H970" s="139" t="s">
        <v>0</v>
      </c>
      <c r="I970" s="139" t="s">
        <v>0</v>
      </c>
      <c r="J970" s="635">
        <v>0.3</v>
      </c>
      <c r="K970" s="635">
        <v>0.3</v>
      </c>
      <c r="L970" s="691"/>
      <c r="M970" s="691"/>
      <c r="N970" s="140" t="s">
        <v>487</v>
      </c>
      <c r="O970" s="139"/>
      <c r="P970" s="415"/>
    </row>
    <row r="971" spans="1:16" s="252" customFormat="1" ht="38.25" x14ac:dyDescent="0.2">
      <c r="A971" s="872" t="s">
        <v>2978</v>
      </c>
      <c r="B971" s="7" t="s">
        <v>2753</v>
      </c>
      <c r="C971" s="21" t="s">
        <v>170</v>
      </c>
      <c r="D971" s="139"/>
      <c r="E971" s="139" t="s">
        <v>0</v>
      </c>
      <c r="F971" s="139" t="s">
        <v>0</v>
      </c>
      <c r="G971" s="139" t="s">
        <v>0</v>
      </c>
      <c r="H971" s="139" t="s">
        <v>0</v>
      </c>
      <c r="I971" s="139" t="s">
        <v>0</v>
      </c>
      <c r="J971" s="635">
        <v>0.5</v>
      </c>
      <c r="K971" s="635">
        <v>0.5</v>
      </c>
      <c r="L971" s="691"/>
      <c r="M971" s="691"/>
      <c r="N971" s="140" t="s">
        <v>498</v>
      </c>
      <c r="O971" s="139"/>
      <c r="P971" s="415"/>
    </row>
    <row r="972" spans="1:16" s="252" customFormat="1" ht="25.5" x14ac:dyDescent="0.2">
      <c r="A972" s="872" t="s">
        <v>2979</v>
      </c>
      <c r="B972" s="20" t="s">
        <v>2820</v>
      </c>
      <c r="C972" s="21" t="s">
        <v>208</v>
      </c>
      <c r="D972" s="139"/>
      <c r="E972" s="139" t="s">
        <v>0</v>
      </c>
      <c r="F972" s="139" t="s">
        <v>0</v>
      </c>
      <c r="G972" s="139" t="s">
        <v>0</v>
      </c>
      <c r="H972" s="139" t="s">
        <v>0</v>
      </c>
      <c r="I972" s="139" t="s">
        <v>0</v>
      </c>
      <c r="J972" s="635">
        <v>1</v>
      </c>
      <c r="K972" s="691">
        <v>1</v>
      </c>
      <c r="L972" s="691"/>
      <c r="M972" s="691"/>
      <c r="N972" s="140" t="s">
        <v>487</v>
      </c>
      <c r="O972" s="139"/>
      <c r="P972" s="415"/>
    </row>
    <row r="973" spans="1:16" s="252" customFormat="1" ht="63.75" x14ac:dyDescent="0.2">
      <c r="A973" s="990">
        <v>147</v>
      </c>
      <c r="B973" s="937" t="s">
        <v>3116</v>
      </c>
      <c r="C973" s="73" t="s">
        <v>1747</v>
      </c>
      <c r="D973" s="116">
        <v>10.6</v>
      </c>
      <c r="E973" s="116">
        <v>10.1</v>
      </c>
      <c r="F973" s="116">
        <v>9.8000000000000007</v>
      </c>
      <c r="G973" s="116">
        <v>9.5</v>
      </c>
      <c r="H973" s="116">
        <v>9.1</v>
      </c>
      <c r="I973" s="224">
        <v>9</v>
      </c>
      <c r="J973" s="1236">
        <f>J978</f>
        <v>1.7</v>
      </c>
      <c r="K973" s="1236">
        <v>0.7</v>
      </c>
      <c r="L973" s="1236">
        <v>1</v>
      </c>
      <c r="M973" s="1236">
        <f>M978</f>
        <v>0</v>
      </c>
      <c r="N973" s="1122" t="s">
        <v>1534</v>
      </c>
      <c r="O973" s="1194"/>
      <c r="P973" s="415"/>
    </row>
    <row r="974" spans="1:16" s="252" customFormat="1" ht="38.25" x14ac:dyDescent="0.2">
      <c r="A974" s="1104"/>
      <c r="B974" s="1306"/>
      <c r="C974" s="73" t="s">
        <v>209</v>
      </c>
      <c r="D974" s="198" t="s">
        <v>210</v>
      </c>
      <c r="E974" s="116">
        <v>209</v>
      </c>
      <c r="F974" s="116">
        <v>211</v>
      </c>
      <c r="G974" s="116">
        <v>214</v>
      </c>
      <c r="H974" s="116">
        <v>216</v>
      </c>
      <c r="I974" s="116">
        <v>220</v>
      </c>
      <c r="J974" s="1119"/>
      <c r="K974" s="1119"/>
      <c r="L974" s="1119"/>
      <c r="M974" s="1119"/>
      <c r="N974" s="1021"/>
      <c r="O974" s="1195"/>
      <c r="P974" s="415"/>
    </row>
    <row r="975" spans="1:16" s="252" customFormat="1" x14ac:dyDescent="0.2">
      <c r="A975" s="1104"/>
      <c r="B975" s="1306"/>
      <c r="C975" s="73" t="s">
        <v>211</v>
      </c>
      <c r="D975" s="198">
        <v>468.3</v>
      </c>
      <c r="E975" s="116">
        <v>480</v>
      </c>
      <c r="F975" s="116">
        <v>482</v>
      </c>
      <c r="G975" s="116">
        <v>485</v>
      </c>
      <c r="H975" s="116">
        <v>487</v>
      </c>
      <c r="I975" s="116">
        <v>490</v>
      </c>
      <c r="J975" s="1119"/>
      <c r="K975" s="1119"/>
      <c r="L975" s="1119"/>
      <c r="M975" s="1119"/>
      <c r="N975" s="1021"/>
      <c r="O975" s="1195"/>
      <c r="P975" s="415"/>
    </row>
    <row r="976" spans="1:16" s="252" customFormat="1" ht="76.5" x14ac:dyDescent="0.2">
      <c r="A976" s="991"/>
      <c r="B976" s="938"/>
      <c r="C976" s="73" t="s">
        <v>212</v>
      </c>
      <c r="D976" s="116">
        <v>18</v>
      </c>
      <c r="E976" s="116">
        <v>28</v>
      </c>
      <c r="F976" s="116">
        <v>38</v>
      </c>
      <c r="G976" s="116">
        <v>48</v>
      </c>
      <c r="H976" s="116">
        <v>58</v>
      </c>
      <c r="I976" s="116">
        <v>68</v>
      </c>
      <c r="J976" s="1120"/>
      <c r="K976" s="1120"/>
      <c r="L976" s="1120"/>
      <c r="M976" s="1120"/>
      <c r="N976" s="1022"/>
      <c r="O976" s="1196"/>
      <c r="P976" s="415"/>
    </row>
    <row r="977" spans="1:16" x14ac:dyDescent="0.2">
      <c r="A977" s="863"/>
      <c r="B977" s="97"/>
      <c r="C977" s="256"/>
      <c r="D977" s="225"/>
      <c r="E977" s="225"/>
      <c r="F977" s="225"/>
      <c r="G977" s="225"/>
      <c r="H977" s="225"/>
      <c r="I977" s="225"/>
      <c r="J977" s="692">
        <f>J981</f>
        <v>195.12</v>
      </c>
      <c r="K977" s="692">
        <f>K981</f>
        <v>20.95</v>
      </c>
      <c r="L977" s="692">
        <f>L981</f>
        <v>174.17</v>
      </c>
      <c r="M977" s="692">
        <f>M981</f>
        <v>0</v>
      </c>
      <c r="N977" s="226"/>
      <c r="O977" s="227"/>
    </row>
    <row r="978" spans="1:16" ht="38.25" x14ac:dyDescent="0.2">
      <c r="A978" s="990">
        <v>148</v>
      </c>
      <c r="B978" s="923" t="s">
        <v>3117</v>
      </c>
      <c r="C978" s="9" t="s">
        <v>1749</v>
      </c>
      <c r="D978" s="120">
        <v>0</v>
      </c>
      <c r="E978" s="120">
        <v>0</v>
      </c>
      <c r="F978" s="120">
        <v>10</v>
      </c>
      <c r="G978" s="120">
        <v>20</v>
      </c>
      <c r="H978" s="120">
        <v>30</v>
      </c>
      <c r="I978" s="120">
        <v>50</v>
      </c>
      <c r="J978" s="1242">
        <f>J982</f>
        <v>1.7</v>
      </c>
      <c r="K978" s="1309">
        <v>1.7</v>
      </c>
      <c r="L978" s="1309">
        <f>L982</f>
        <v>0</v>
      </c>
      <c r="M978" s="1309">
        <f>M982</f>
        <v>0</v>
      </c>
      <c r="N978" s="961" t="s">
        <v>1604</v>
      </c>
      <c r="O978" s="1189"/>
    </row>
    <row r="979" spans="1:16" ht="25.5" x14ac:dyDescent="0.2">
      <c r="A979" s="1104"/>
      <c r="B979" s="1182"/>
      <c r="C979" s="9" t="s">
        <v>213</v>
      </c>
      <c r="D979" s="120">
        <v>15.2</v>
      </c>
      <c r="E979" s="120">
        <v>16.7</v>
      </c>
      <c r="F979" s="120">
        <v>18.399999999999999</v>
      </c>
      <c r="G979" s="120">
        <v>19.899999999999999</v>
      </c>
      <c r="H979" s="120">
        <v>21.4</v>
      </c>
      <c r="I979" s="120">
        <v>23.7</v>
      </c>
      <c r="J979" s="981"/>
      <c r="K979" s="1310"/>
      <c r="L979" s="1310"/>
      <c r="M979" s="1310"/>
      <c r="N979" s="962"/>
      <c r="O979" s="1265"/>
    </row>
    <row r="980" spans="1:16" ht="25.5" x14ac:dyDescent="0.2">
      <c r="A980" s="991"/>
      <c r="B980" s="1132"/>
      <c r="C980" s="9" t="s">
        <v>214</v>
      </c>
      <c r="D980" s="229">
        <v>7</v>
      </c>
      <c r="E980" s="120">
        <v>7.8</v>
      </c>
      <c r="F980" s="120">
        <v>8.1</v>
      </c>
      <c r="G980" s="120">
        <v>8.5</v>
      </c>
      <c r="H980" s="120">
        <v>8.9</v>
      </c>
      <c r="I980" s="229">
        <v>9</v>
      </c>
      <c r="J980" s="982"/>
      <c r="K980" s="1311"/>
      <c r="L980" s="1311"/>
      <c r="M980" s="1311"/>
      <c r="N980" s="963"/>
      <c r="O980" s="1190"/>
    </row>
    <row r="981" spans="1:16" x14ac:dyDescent="0.2">
      <c r="A981" s="863"/>
      <c r="B981" s="97"/>
      <c r="C981" s="256"/>
      <c r="D981" s="225"/>
      <c r="E981" s="225"/>
      <c r="F981" s="225"/>
      <c r="G981" s="225"/>
      <c r="H981" s="225"/>
      <c r="I981" s="225"/>
      <c r="J981" s="692">
        <f>J983</f>
        <v>195.12</v>
      </c>
      <c r="K981" s="692">
        <f>K983</f>
        <v>20.95</v>
      </c>
      <c r="L981" s="692">
        <f>L983</f>
        <v>174.17</v>
      </c>
      <c r="M981" s="692">
        <f>M983</f>
        <v>0</v>
      </c>
      <c r="N981" s="226"/>
      <c r="O981" s="227"/>
    </row>
    <row r="982" spans="1:16" s="252" customFormat="1" ht="51" x14ac:dyDescent="0.2">
      <c r="A982" s="874">
        <v>149</v>
      </c>
      <c r="B982" s="98" t="s">
        <v>3358</v>
      </c>
      <c r="C982" s="10" t="s">
        <v>1748</v>
      </c>
      <c r="D982" s="121">
        <v>0</v>
      </c>
      <c r="E982" s="121">
        <v>15</v>
      </c>
      <c r="F982" s="121">
        <v>25</v>
      </c>
      <c r="G982" s="121">
        <v>30</v>
      </c>
      <c r="H982" s="121">
        <v>35</v>
      </c>
      <c r="I982" s="121">
        <v>50</v>
      </c>
      <c r="J982" s="631">
        <f>SUM(J984:J990)</f>
        <v>1.7</v>
      </c>
      <c r="K982" s="631">
        <f>SUM(K984:K990)</f>
        <v>1.7</v>
      </c>
      <c r="L982" s="631">
        <f>SUM(L984:L990)</f>
        <v>0</v>
      </c>
      <c r="M982" s="631">
        <f>SUM(M984:M990)</f>
        <v>0</v>
      </c>
      <c r="N982" s="126" t="s">
        <v>1534</v>
      </c>
      <c r="O982" s="121"/>
      <c r="P982" s="415"/>
    </row>
    <row r="983" spans="1:16" x14ac:dyDescent="0.2">
      <c r="A983" s="863"/>
      <c r="B983" s="97"/>
      <c r="C983" s="256"/>
      <c r="D983" s="225"/>
      <c r="E983" s="225"/>
      <c r="F983" s="225"/>
      <c r="G983" s="225"/>
      <c r="H983" s="225"/>
      <c r="I983" s="225"/>
      <c r="J983" s="692">
        <f>SUM(J991:J996)</f>
        <v>195.12</v>
      </c>
      <c r="K983" s="692">
        <f>SUM(K991:K996)</f>
        <v>20.95</v>
      </c>
      <c r="L983" s="692">
        <f>SUM(L991:L996)</f>
        <v>174.17</v>
      </c>
      <c r="M983" s="692">
        <f>SUM(M991:M996)</f>
        <v>0</v>
      </c>
      <c r="N983" s="226"/>
      <c r="O983" s="227"/>
    </row>
    <row r="984" spans="1:16" ht="25.5" x14ac:dyDescent="0.2">
      <c r="A984" s="872" t="s">
        <v>2973</v>
      </c>
      <c r="B984" s="20" t="s">
        <v>2273</v>
      </c>
      <c r="C984" s="6" t="s">
        <v>215</v>
      </c>
      <c r="D984" s="140"/>
      <c r="E984" s="139"/>
      <c r="F984" s="139" t="s">
        <v>0</v>
      </c>
      <c r="G984" s="139"/>
      <c r="H984" s="139"/>
      <c r="I984" s="139"/>
      <c r="J984" s="514">
        <v>0.3</v>
      </c>
      <c r="K984" s="514">
        <v>0.3</v>
      </c>
      <c r="L984" s="513"/>
      <c r="M984" s="513"/>
      <c r="N984" s="140" t="s">
        <v>487</v>
      </c>
      <c r="O984" s="140"/>
    </row>
    <row r="985" spans="1:16" ht="25.5" x14ac:dyDescent="0.2">
      <c r="A985" s="872" t="s">
        <v>2974</v>
      </c>
      <c r="B985" s="20" t="s">
        <v>2605</v>
      </c>
      <c r="C985" s="21" t="s">
        <v>216</v>
      </c>
      <c r="D985" s="139"/>
      <c r="E985" s="139" t="s">
        <v>0</v>
      </c>
      <c r="F985" s="139"/>
      <c r="G985" s="139"/>
      <c r="H985" s="139"/>
      <c r="I985" s="139"/>
      <c r="J985" s="514">
        <v>0.2</v>
      </c>
      <c r="K985" s="514">
        <v>0.2</v>
      </c>
      <c r="L985" s="513"/>
      <c r="M985" s="513"/>
      <c r="N985" s="140" t="s">
        <v>499</v>
      </c>
      <c r="O985" s="139"/>
    </row>
    <row r="986" spans="1:16" s="252" customFormat="1" ht="38.25" x14ac:dyDescent="0.2">
      <c r="A986" s="872" t="s">
        <v>2975</v>
      </c>
      <c r="B986" s="20" t="s">
        <v>2525</v>
      </c>
      <c r="C986" s="21" t="s">
        <v>217</v>
      </c>
      <c r="D986" s="139"/>
      <c r="E986" s="139" t="s">
        <v>0</v>
      </c>
      <c r="F986" s="139" t="s">
        <v>0</v>
      </c>
      <c r="G986" s="139"/>
      <c r="H986" s="139"/>
      <c r="I986" s="139"/>
      <c r="J986" s="514">
        <v>0.3</v>
      </c>
      <c r="K986" s="514">
        <v>0.3</v>
      </c>
      <c r="L986" s="513"/>
      <c r="M986" s="513"/>
      <c r="N986" s="140" t="s">
        <v>487</v>
      </c>
      <c r="O986" s="139"/>
      <c r="P986" s="415"/>
    </row>
    <row r="987" spans="1:16" s="252" customFormat="1" ht="25.5" x14ac:dyDescent="0.2">
      <c r="A987" s="872" t="s">
        <v>2976</v>
      </c>
      <c r="B987" s="20" t="s">
        <v>2604</v>
      </c>
      <c r="C987" s="21" t="s">
        <v>218</v>
      </c>
      <c r="D987" s="139"/>
      <c r="E987" s="139"/>
      <c r="F987" s="139" t="s">
        <v>0</v>
      </c>
      <c r="G987" s="139" t="s">
        <v>0</v>
      </c>
      <c r="H987" s="139"/>
      <c r="I987" s="139"/>
      <c r="J987" s="514">
        <v>0.2</v>
      </c>
      <c r="K987" s="514">
        <v>0.2</v>
      </c>
      <c r="L987" s="513"/>
      <c r="M987" s="513"/>
      <c r="N987" s="140" t="s">
        <v>487</v>
      </c>
      <c r="O987" s="139"/>
      <c r="P987" s="415"/>
    </row>
    <row r="988" spans="1:16" ht="25.5" x14ac:dyDescent="0.2">
      <c r="A988" s="872" t="s">
        <v>2977</v>
      </c>
      <c r="B988" s="20" t="s">
        <v>2274</v>
      </c>
      <c r="C988" s="21" t="s">
        <v>219</v>
      </c>
      <c r="D988" s="139"/>
      <c r="E988" s="139"/>
      <c r="F988" s="139" t="s">
        <v>0</v>
      </c>
      <c r="G988" s="139" t="s">
        <v>0</v>
      </c>
      <c r="H988" s="139" t="s">
        <v>0</v>
      </c>
      <c r="I988" s="139" t="s">
        <v>0</v>
      </c>
      <c r="J988" s="514">
        <v>0.2</v>
      </c>
      <c r="K988" s="514">
        <v>0.2</v>
      </c>
      <c r="L988" s="513"/>
      <c r="M988" s="513"/>
      <c r="N988" s="140" t="s">
        <v>487</v>
      </c>
      <c r="O988" s="139"/>
    </row>
    <row r="989" spans="1:16" ht="51" x14ac:dyDescent="0.2">
      <c r="A989" s="872" t="s">
        <v>2978</v>
      </c>
      <c r="B989" s="20" t="s">
        <v>2526</v>
      </c>
      <c r="C989" s="21" t="s">
        <v>220</v>
      </c>
      <c r="D989" s="139"/>
      <c r="E989" s="139" t="s">
        <v>0</v>
      </c>
      <c r="F989" s="139"/>
      <c r="G989" s="139"/>
      <c r="H989" s="139"/>
      <c r="I989" s="139"/>
      <c r="J989" s="514">
        <v>0.2</v>
      </c>
      <c r="K989" s="514">
        <v>0.2</v>
      </c>
      <c r="L989" s="513"/>
      <c r="M989" s="513"/>
      <c r="N989" s="140" t="s">
        <v>487</v>
      </c>
      <c r="O989" s="139"/>
    </row>
    <row r="990" spans="1:16" s="252" customFormat="1" ht="25.5" x14ac:dyDescent="0.2">
      <c r="A990" s="872" t="s">
        <v>2979</v>
      </c>
      <c r="B990" s="7" t="s">
        <v>2606</v>
      </c>
      <c r="C990" s="21" t="s">
        <v>221</v>
      </c>
      <c r="D990" s="139"/>
      <c r="E990" s="139"/>
      <c r="F990" s="139"/>
      <c r="G990" s="139"/>
      <c r="H990" s="139"/>
      <c r="I990" s="139"/>
      <c r="J990" s="514">
        <v>0.3</v>
      </c>
      <c r="K990" s="514">
        <v>0.3</v>
      </c>
      <c r="L990" s="513"/>
      <c r="M990" s="513"/>
      <c r="N990" s="140" t="s">
        <v>486</v>
      </c>
      <c r="O990" s="139"/>
      <c r="P990" s="415"/>
    </row>
    <row r="991" spans="1:16" s="252" customFormat="1" ht="38.25" x14ac:dyDescent="0.2">
      <c r="A991" s="872" t="s">
        <v>2980</v>
      </c>
      <c r="B991" s="51" t="s">
        <v>1030</v>
      </c>
      <c r="C991" s="52" t="s">
        <v>85</v>
      </c>
      <c r="D991" s="138" t="s">
        <v>0</v>
      </c>
      <c r="E991" s="138" t="s">
        <v>0</v>
      </c>
      <c r="F991" s="138" t="s">
        <v>0</v>
      </c>
      <c r="G991" s="138"/>
      <c r="H991" s="138"/>
      <c r="I991" s="138"/>
      <c r="J991" s="879">
        <v>11.3</v>
      </c>
      <c r="K991" s="586"/>
      <c r="L991" s="879">
        <v>11.3</v>
      </c>
      <c r="M991" s="513"/>
      <c r="N991" s="125" t="s">
        <v>487</v>
      </c>
      <c r="O991" s="138" t="s">
        <v>222</v>
      </c>
      <c r="P991" s="415"/>
    </row>
    <row r="992" spans="1:16" ht="25.5" x14ac:dyDescent="0.2">
      <c r="A992" s="140" t="s">
        <v>2981</v>
      </c>
      <c r="B992" s="20" t="s">
        <v>2393</v>
      </c>
      <c r="C992" s="52" t="s">
        <v>85</v>
      </c>
      <c r="D992" s="138" t="s">
        <v>0</v>
      </c>
      <c r="E992" s="138" t="s">
        <v>0</v>
      </c>
      <c r="F992" s="138" t="s">
        <v>0</v>
      </c>
      <c r="G992" s="138" t="s">
        <v>0</v>
      </c>
      <c r="H992" s="138" t="s">
        <v>0</v>
      </c>
      <c r="I992" s="138" t="s">
        <v>0</v>
      </c>
      <c r="J992" s="879">
        <v>73</v>
      </c>
      <c r="K992" s="586"/>
      <c r="L992" s="879">
        <v>73</v>
      </c>
      <c r="M992" s="513"/>
      <c r="N992" s="125" t="s">
        <v>3183</v>
      </c>
      <c r="O992" s="138" t="s">
        <v>222</v>
      </c>
    </row>
    <row r="993" spans="1:16" ht="25.5" x14ac:dyDescent="0.2">
      <c r="A993" s="125" t="s">
        <v>2982</v>
      </c>
      <c r="B993" s="7" t="s">
        <v>2527</v>
      </c>
      <c r="C993" s="52" t="s">
        <v>85</v>
      </c>
      <c r="D993" s="138" t="s">
        <v>0</v>
      </c>
      <c r="E993" s="138" t="s">
        <v>0</v>
      </c>
      <c r="F993" s="138" t="s">
        <v>0</v>
      </c>
      <c r="G993" s="138" t="s">
        <v>0</v>
      </c>
      <c r="H993" s="201"/>
      <c r="I993" s="201"/>
      <c r="J993" s="879">
        <v>35.200000000000003</v>
      </c>
      <c r="K993" s="879">
        <v>3.2</v>
      </c>
      <c r="L993" s="879">
        <v>32</v>
      </c>
      <c r="M993" s="684"/>
      <c r="N993" s="125" t="s">
        <v>487</v>
      </c>
      <c r="O993" s="125" t="s">
        <v>223</v>
      </c>
    </row>
    <row r="994" spans="1:16" ht="51" x14ac:dyDescent="0.2">
      <c r="A994" s="140" t="s">
        <v>2983</v>
      </c>
      <c r="B994" s="20" t="s">
        <v>2607</v>
      </c>
      <c r="C994" s="52" t="s">
        <v>85</v>
      </c>
      <c r="D994" s="138" t="s">
        <v>0</v>
      </c>
      <c r="E994" s="138" t="s">
        <v>0</v>
      </c>
      <c r="F994" s="138" t="s">
        <v>0</v>
      </c>
      <c r="G994" s="138" t="s">
        <v>0</v>
      </c>
      <c r="H994" s="138" t="s">
        <v>0</v>
      </c>
      <c r="I994" s="138" t="s">
        <v>0</v>
      </c>
      <c r="J994" s="879">
        <v>19.8</v>
      </c>
      <c r="K994" s="597"/>
      <c r="L994" s="879">
        <v>19.8</v>
      </c>
      <c r="M994" s="684"/>
      <c r="N994" s="125" t="s">
        <v>487</v>
      </c>
      <c r="O994" s="125" t="s">
        <v>540</v>
      </c>
    </row>
    <row r="995" spans="1:16" ht="38.25" x14ac:dyDescent="0.2">
      <c r="A995" s="125" t="s">
        <v>2992</v>
      </c>
      <c r="B995" s="7" t="s">
        <v>2700</v>
      </c>
      <c r="C995" s="52" t="s">
        <v>85</v>
      </c>
      <c r="D995" s="138" t="s">
        <v>0</v>
      </c>
      <c r="E995" s="138" t="s">
        <v>0</v>
      </c>
      <c r="F995" s="138"/>
      <c r="G995" s="138"/>
      <c r="H995" s="138"/>
      <c r="I995" s="138"/>
      <c r="J995" s="879">
        <v>11.2</v>
      </c>
      <c r="K995" s="586"/>
      <c r="L995" s="879">
        <v>11.2</v>
      </c>
      <c r="M995" s="513"/>
      <c r="N995" s="125" t="s">
        <v>487</v>
      </c>
      <c r="O995" s="138" t="s">
        <v>222</v>
      </c>
    </row>
    <row r="996" spans="1:16" ht="76.5" x14ac:dyDescent="0.2">
      <c r="A996" s="20" t="s">
        <v>2993</v>
      </c>
      <c r="B996" s="20" t="s">
        <v>2754</v>
      </c>
      <c r="C996" s="52" t="s">
        <v>85</v>
      </c>
      <c r="D996" s="138" t="s">
        <v>0</v>
      </c>
      <c r="E996" s="138" t="s">
        <v>0</v>
      </c>
      <c r="F996" s="138" t="s">
        <v>0</v>
      </c>
      <c r="G996" s="138" t="s">
        <v>0</v>
      </c>
      <c r="H996" s="138"/>
      <c r="I996" s="138"/>
      <c r="J996" s="880">
        <v>44.62</v>
      </c>
      <c r="K996" s="880">
        <v>17.75</v>
      </c>
      <c r="L996" s="880">
        <v>26.87</v>
      </c>
      <c r="M996" s="515"/>
      <c r="N996" s="125" t="s">
        <v>487</v>
      </c>
      <c r="O996" s="125" t="s">
        <v>541</v>
      </c>
    </row>
    <row r="997" spans="1:16" x14ac:dyDescent="0.2">
      <c r="A997" s="1099" t="s">
        <v>1824</v>
      </c>
      <c r="B997" s="1099"/>
      <c r="C997" s="1099"/>
      <c r="D997" s="1099"/>
      <c r="E997" s="1099"/>
      <c r="F997" s="1099"/>
      <c r="G997" s="1099"/>
      <c r="H997" s="1099"/>
      <c r="I997" s="1099"/>
      <c r="J997" s="690">
        <f>J859+J889+J936+J973</f>
        <v>1153.6000000000001</v>
      </c>
      <c r="K997" s="690">
        <f>K859+K889+K936+K973</f>
        <v>452.15</v>
      </c>
      <c r="L997" s="690">
        <f>L859+L889+L936+L973</f>
        <v>641.44999999999993</v>
      </c>
      <c r="M997" s="690">
        <f>M859+M889+M936+M973</f>
        <v>60</v>
      </c>
      <c r="N997" s="278"/>
      <c r="O997" s="278"/>
    </row>
    <row r="998" spans="1:16" x14ac:dyDescent="0.2">
      <c r="A998" s="1099" t="s">
        <v>363</v>
      </c>
      <c r="B998" s="1099"/>
      <c r="C998" s="1099"/>
      <c r="D998" s="1099"/>
      <c r="E998" s="1099"/>
      <c r="F998" s="1099"/>
      <c r="G998" s="1099"/>
      <c r="H998" s="1099"/>
      <c r="I998" s="1099"/>
      <c r="J998" s="572">
        <f>SUM(K998:M998)</f>
        <v>99.999999999999972</v>
      </c>
      <c r="K998" s="645">
        <f>K997/$J997*100</f>
        <v>39.19469486823855</v>
      </c>
      <c r="L998" s="645">
        <f>L997/$J997*100</f>
        <v>55.604195561719813</v>
      </c>
      <c r="M998" s="645">
        <f>M997/$J997*100</f>
        <v>5.2011095700416083</v>
      </c>
      <c r="N998" s="278"/>
      <c r="O998" s="438"/>
    </row>
    <row r="999" spans="1:16" x14ac:dyDescent="0.2">
      <c r="A999" s="1117" t="s">
        <v>2073</v>
      </c>
      <c r="B999" s="1117"/>
      <c r="C999" s="1117"/>
      <c r="D999" s="1117"/>
      <c r="E999" s="1117"/>
      <c r="F999" s="1117"/>
      <c r="G999" s="1117"/>
      <c r="H999" s="1117"/>
      <c r="I999" s="1117"/>
      <c r="J999" s="693">
        <f>J977</f>
        <v>195.12</v>
      </c>
      <c r="K999" s="693">
        <f>K977</f>
        <v>20.95</v>
      </c>
      <c r="L999" s="693">
        <f>L977</f>
        <v>174.17</v>
      </c>
      <c r="M999" s="693">
        <f>M977</f>
        <v>0</v>
      </c>
      <c r="N999" s="731">
        <f>J999-SUM(K999:M999)</f>
        <v>0</v>
      </c>
      <c r="O999" s="537"/>
    </row>
    <row r="1000" spans="1:16" s="252" customFormat="1" x14ac:dyDescent="0.2">
      <c r="A1000" s="1117" t="s">
        <v>363</v>
      </c>
      <c r="B1000" s="1117"/>
      <c r="C1000" s="1117"/>
      <c r="D1000" s="1117"/>
      <c r="E1000" s="1117"/>
      <c r="F1000" s="1117"/>
      <c r="G1000" s="1117"/>
      <c r="H1000" s="1117"/>
      <c r="I1000" s="1117"/>
      <c r="J1000" s="580">
        <f>SUM(K1000:M1000)</f>
        <v>99.999999999999986</v>
      </c>
      <c r="K1000" s="618">
        <f>K999/$J999*100</f>
        <v>10.736982369823696</v>
      </c>
      <c r="L1000" s="618">
        <f>L999/$J999*100</f>
        <v>89.263017630176293</v>
      </c>
      <c r="M1000" s="618">
        <f>M999/$J999*100</f>
        <v>0</v>
      </c>
      <c r="N1000" s="538"/>
      <c r="O1000" s="539"/>
      <c r="P1000" s="415"/>
    </row>
    <row r="1001" spans="1:16" ht="15.75" x14ac:dyDescent="0.2">
      <c r="A1001" s="1046" t="s">
        <v>2963</v>
      </c>
      <c r="B1001" s="1046"/>
      <c r="C1001" s="1046"/>
      <c r="D1001" s="1046"/>
      <c r="E1001" s="1046"/>
      <c r="F1001" s="1046"/>
      <c r="G1001" s="1046"/>
      <c r="H1001" s="1046"/>
      <c r="I1001" s="1046"/>
      <c r="J1001" s="1046"/>
      <c r="K1001" s="1046"/>
      <c r="L1001" s="1046"/>
      <c r="M1001" s="1046"/>
      <c r="N1001" s="1046"/>
      <c r="O1001" s="1046"/>
    </row>
    <row r="1002" spans="1:16" ht="38.25" x14ac:dyDescent="0.2">
      <c r="A1002" s="1053">
        <v>150</v>
      </c>
      <c r="B1002" s="1162" t="s">
        <v>3118</v>
      </c>
      <c r="C1002" s="26" t="s">
        <v>1746</v>
      </c>
      <c r="D1002" s="801">
        <v>27.5</v>
      </c>
      <c r="E1002" s="801">
        <v>26</v>
      </c>
      <c r="F1002" s="801">
        <v>25</v>
      </c>
      <c r="G1002" s="801">
        <v>22</v>
      </c>
      <c r="H1002" s="801">
        <v>20</v>
      </c>
      <c r="I1002" s="801">
        <v>18</v>
      </c>
      <c r="J1002" s="1101">
        <f>J1005</f>
        <v>196.39999999999998</v>
      </c>
      <c r="K1002" s="1101">
        <f>K1005</f>
        <v>5.1000000000000005</v>
      </c>
      <c r="L1002" s="1101">
        <f>L1005</f>
        <v>191.3</v>
      </c>
      <c r="M1002" s="1101">
        <f>M1005</f>
        <v>0</v>
      </c>
      <c r="N1002" s="1021" t="s">
        <v>1823</v>
      </c>
      <c r="O1002" s="800"/>
    </row>
    <row r="1003" spans="1:16" ht="51" x14ac:dyDescent="0.2">
      <c r="A1003" s="1053"/>
      <c r="B1003" s="1162"/>
      <c r="C1003" s="27" t="s">
        <v>661</v>
      </c>
      <c r="D1003" s="116">
        <v>4.8</v>
      </c>
      <c r="E1003" s="198" t="s">
        <v>2057</v>
      </c>
      <c r="F1003" s="198" t="s">
        <v>2058</v>
      </c>
      <c r="G1003" s="198" t="s">
        <v>2059</v>
      </c>
      <c r="H1003" s="198" t="s">
        <v>2060</v>
      </c>
      <c r="I1003" s="198" t="s">
        <v>663</v>
      </c>
      <c r="J1003" s="1101"/>
      <c r="K1003" s="1101"/>
      <c r="L1003" s="1101"/>
      <c r="M1003" s="1101"/>
      <c r="N1003" s="1022"/>
      <c r="O1003" s="198"/>
    </row>
    <row r="1004" spans="1:16" ht="102" x14ac:dyDescent="0.2">
      <c r="A1004" s="1054"/>
      <c r="B1004" s="1163"/>
      <c r="C1004" s="27" t="s">
        <v>1583</v>
      </c>
      <c r="D1004" s="116" t="s">
        <v>662</v>
      </c>
      <c r="E1004" s="116"/>
      <c r="F1004" s="116"/>
      <c r="G1004" s="116"/>
      <c r="H1004" s="116"/>
      <c r="I1004" s="116"/>
      <c r="J1004" s="1102"/>
      <c r="K1004" s="1102"/>
      <c r="L1004" s="1102"/>
      <c r="M1004" s="1102"/>
      <c r="N1004" s="198" t="s">
        <v>1646</v>
      </c>
      <c r="O1004" s="198"/>
    </row>
    <row r="1005" spans="1:16" ht="51" x14ac:dyDescent="0.2">
      <c r="A1005" s="1052">
        <v>151</v>
      </c>
      <c r="B1005" s="1100" t="s">
        <v>3119</v>
      </c>
      <c r="C1005" s="2" t="s">
        <v>1561</v>
      </c>
      <c r="D1005" s="120">
        <v>4.5999999999999996</v>
      </c>
      <c r="E1005" s="229">
        <v>4.5999999999999996</v>
      </c>
      <c r="F1005" s="229">
        <v>4.8</v>
      </c>
      <c r="G1005" s="229">
        <v>5</v>
      </c>
      <c r="H1005" s="229">
        <v>5.2</v>
      </c>
      <c r="I1005" s="199" t="s">
        <v>664</v>
      </c>
      <c r="J1005" s="1085">
        <f>J1009+J1019+J1025</f>
        <v>196.39999999999998</v>
      </c>
      <c r="K1005" s="1085">
        <f>K1009+K1019+K1025</f>
        <v>5.1000000000000005</v>
      </c>
      <c r="L1005" s="1085">
        <f>L1009+L1019+L1025</f>
        <v>191.3</v>
      </c>
      <c r="M1005" s="1085">
        <f>M1009+M1019+M1025</f>
        <v>0</v>
      </c>
      <c r="N1005" s="199" t="s">
        <v>1647</v>
      </c>
      <c r="O1005" s="199"/>
    </row>
    <row r="1006" spans="1:16" s="252" customFormat="1" ht="51" x14ac:dyDescent="0.2">
      <c r="A1006" s="1053"/>
      <c r="B1006" s="1091"/>
      <c r="C1006" s="2" t="s">
        <v>665</v>
      </c>
      <c r="D1006" s="120">
        <v>3.7</v>
      </c>
      <c r="E1006" s="270" t="s">
        <v>2061</v>
      </c>
      <c r="F1006" s="270" t="s">
        <v>2062</v>
      </c>
      <c r="G1006" s="270" t="s">
        <v>2063</v>
      </c>
      <c r="H1006" s="270" t="s">
        <v>893</v>
      </c>
      <c r="I1006" s="199" t="s">
        <v>666</v>
      </c>
      <c r="J1006" s="1086"/>
      <c r="K1006" s="1086"/>
      <c r="L1006" s="1086"/>
      <c r="M1006" s="1086"/>
      <c r="N1006" s="199" t="s">
        <v>667</v>
      </c>
      <c r="O1006" s="199"/>
      <c r="P1006" s="415"/>
    </row>
    <row r="1007" spans="1:16" s="252" customFormat="1" ht="38.25" x14ac:dyDescent="0.2">
      <c r="A1007" s="1053"/>
      <c r="B1007" s="1091"/>
      <c r="C1007" s="2" t="s">
        <v>668</v>
      </c>
      <c r="D1007" s="120">
        <v>0.9</v>
      </c>
      <c r="E1007" s="270" t="s">
        <v>2064</v>
      </c>
      <c r="F1007" s="270" t="s">
        <v>2065</v>
      </c>
      <c r="G1007" s="270" t="s">
        <v>2066</v>
      </c>
      <c r="H1007" s="270" t="s">
        <v>2067</v>
      </c>
      <c r="I1007" s="199" t="s">
        <v>671</v>
      </c>
      <c r="J1007" s="1086"/>
      <c r="K1007" s="1086"/>
      <c r="L1007" s="1086"/>
      <c r="M1007" s="1086"/>
      <c r="N1007" s="199" t="s">
        <v>669</v>
      </c>
      <c r="O1007" s="199"/>
      <c r="P1007" s="415"/>
    </row>
    <row r="1008" spans="1:16" s="252" customFormat="1" ht="25.5" x14ac:dyDescent="0.2">
      <c r="A1008" s="1054"/>
      <c r="B1008" s="1092"/>
      <c r="C1008" s="2" t="s">
        <v>1562</v>
      </c>
      <c r="D1008" s="120">
        <v>15</v>
      </c>
      <c r="E1008" s="120">
        <v>15</v>
      </c>
      <c r="F1008" s="120">
        <v>15</v>
      </c>
      <c r="G1008" s="120">
        <v>15</v>
      </c>
      <c r="H1008" s="120">
        <v>15</v>
      </c>
      <c r="I1008" s="120">
        <v>15</v>
      </c>
      <c r="J1008" s="1087"/>
      <c r="K1008" s="1087"/>
      <c r="L1008" s="1087"/>
      <c r="M1008" s="1087"/>
      <c r="N1008" s="199" t="s">
        <v>670</v>
      </c>
      <c r="O1008" s="199"/>
      <c r="P1008" s="415"/>
    </row>
    <row r="1009" spans="1:16" s="252" customFormat="1" ht="63.75" x14ac:dyDescent="0.2">
      <c r="A1009" s="1052">
        <v>152</v>
      </c>
      <c r="B1009" s="1082" t="s">
        <v>3120</v>
      </c>
      <c r="C1009" s="10" t="s">
        <v>1563</v>
      </c>
      <c r="D1009" s="121" t="s">
        <v>662</v>
      </c>
      <c r="E1009" s="121">
        <v>250</v>
      </c>
      <c r="F1009" s="121">
        <v>250</v>
      </c>
      <c r="G1009" s="121">
        <v>300</v>
      </c>
      <c r="H1009" s="121">
        <v>300</v>
      </c>
      <c r="I1009" s="121">
        <v>300</v>
      </c>
      <c r="J1009" s="1079">
        <f>SUM(J1011:J1018)</f>
        <v>193.59999999999997</v>
      </c>
      <c r="K1009" s="1079">
        <f>SUM(K1011:K1018)</f>
        <v>3.6000000000000005</v>
      </c>
      <c r="L1009" s="1079">
        <f>SUM(L1011:L1018)</f>
        <v>190</v>
      </c>
      <c r="M1009" s="1079">
        <f>SUM(M1011:M1018)</f>
        <v>0</v>
      </c>
      <c r="N1009" s="996" t="s">
        <v>672</v>
      </c>
      <c r="O1009" s="126"/>
      <c r="P1009" s="415"/>
    </row>
    <row r="1010" spans="1:16" s="252" customFormat="1" ht="38.25" x14ac:dyDescent="0.2">
      <c r="A1010" s="1054"/>
      <c r="B1010" s="1084"/>
      <c r="C1010" s="10" t="s">
        <v>1564</v>
      </c>
      <c r="D1010" s="121">
        <v>0</v>
      </c>
      <c r="E1010" s="121">
        <v>0</v>
      </c>
      <c r="F1010" s="121">
        <v>5</v>
      </c>
      <c r="G1010" s="121">
        <v>10</v>
      </c>
      <c r="H1010" s="121">
        <v>15</v>
      </c>
      <c r="I1010" s="121">
        <v>20</v>
      </c>
      <c r="J1010" s="1081"/>
      <c r="K1010" s="1081"/>
      <c r="L1010" s="1081"/>
      <c r="M1010" s="1081"/>
      <c r="N1010" s="997"/>
      <c r="O1010" s="126"/>
      <c r="P1010" s="415"/>
    </row>
    <row r="1011" spans="1:16" s="252" customFormat="1" ht="76.5" x14ac:dyDescent="0.2">
      <c r="A1011" s="874" t="s">
        <v>2973</v>
      </c>
      <c r="B1011" s="53" t="s">
        <v>2275</v>
      </c>
      <c r="C1011" s="99" t="s">
        <v>673</v>
      </c>
      <c r="D1011" s="139"/>
      <c r="E1011" s="139" t="s">
        <v>0</v>
      </c>
      <c r="F1011" s="139" t="s">
        <v>0</v>
      </c>
      <c r="G1011" s="139" t="s">
        <v>0</v>
      </c>
      <c r="H1011" s="139" t="s">
        <v>0</v>
      </c>
      <c r="I1011" s="139" t="s">
        <v>0</v>
      </c>
      <c r="J1011" s="682">
        <v>0.5</v>
      </c>
      <c r="K1011" s="694">
        <v>0.5</v>
      </c>
      <c r="L1011" s="694"/>
      <c r="M1011" s="567"/>
      <c r="N1011" s="140" t="s">
        <v>1031</v>
      </c>
      <c r="O1011" s="140" t="s">
        <v>1032</v>
      </c>
      <c r="P1011" s="415"/>
    </row>
    <row r="1012" spans="1:16" ht="63.75" x14ac:dyDescent="0.2">
      <c r="A1012" s="874" t="s">
        <v>2974</v>
      </c>
      <c r="B1012" s="53" t="s">
        <v>675</v>
      </c>
      <c r="C1012" s="99" t="s">
        <v>676</v>
      </c>
      <c r="D1012" s="139"/>
      <c r="E1012" s="139" t="s">
        <v>0</v>
      </c>
      <c r="F1012" s="139"/>
      <c r="G1012" s="139" t="s">
        <v>0</v>
      </c>
      <c r="H1012" s="139"/>
      <c r="I1012" s="139" t="s">
        <v>0</v>
      </c>
      <c r="J1012" s="682">
        <v>0.2</v>
      </c>
      <c r="K1012" s="694">
        <v>0.2</v>
      </c>
      <c r="L1012" s="694"/>
      <c r="M1012" s="567"/>
      <c r="N1012" s="140" t="s">
        <v>1648</v>
      </c>
      <c r="O1012" s="140" t="s">
        <v>1032</v>
      </c>
    </row>
    <row r="1013" spans="1:16" ht="38.25" x14ac:dyDescent="0.2">
      <c r="A1013" s="874" t="s">
        <v>2975</v>
      </c>
      <c r="B1013" s="53" t="s">
        <v>2528</v>
      </c>
      <c r="C1013" s="99" t="s">
        <v>677</v>
      </c>
      <c r="D1013" s="139"/>
      <c r="E1013" s="139"/>
      <c r="F1013" s="139"/>
      <c r="G1013" s="139" t="s">
        <v>0</v>
      </c>
      <c r="H1013" s="139" t="s">
        <v>0</v>
      </c>
      <c r="I1013" s="139" t="s">
        <v>0</v>
      </c>
      <c r="J1013" s="682">
        <v>190</v>
      </c>
      <c r="K1013" s="694"/>
      <c r="L1013" s="694">
        <v>190</v>
      </c>
      <c r="M1013" s="567"/>
      <c r="N1013" s="140" t="s">
        <v>678</v>
      </c>
      <c r="O1013" s="140" t="s">
        <v>1033</v>
      </c>
    </row>
    <row r="1014" spans="1:16" ht="63.75" x14ac:dyDescent="0.2">
      <c r="A1014" s="874" t="s">
        <v>2976</v>
      </c>
      <c r="B1014" s="53" t="s">
        <v>2608</v>
      </c>
      <c r="C1014" s="99" t="s">
        <v>679</v>
      </c>
      <c r="D1014" s="139">
        <v>1</v>
      </c>
      <c r="E1014" s="139">
        <v>0</v>
      </c>
      <c r="F1014" s="139">
        <v>0</v>
      </c>
      <c r="G1014" s="139">
        <v>3</v>
      </c>
      <c r="H1014" s="139">
        <v>1</v>
      </c>
      <c r="I1014" s="139">
        <v>1</v>
      </c>
      <c r="J1014" s="682">
        <v>1</v>
      </c>
      <c r="K1014" s="694">
        <v>1</v>
      </c>
      <c r="L1014" s="694"/>
      <c r="M1014" s="567"/>
      <c r="N1014" s="140" t="s">
        <v>680</v>
      </c>
      <c r="O1014" s="140" t="s">
        <v>1034</v>
      </c>
    </row>
    <row r="1015" spans="1:16" ht="51" x14ac:dyDescent="0.2">
      <c r="A1015" s="874" t="s">
        <v>2977</v>
      </c>
      <c r="B1015" s="53" t="s">
        <v>2701</v>
      </c>
      <c r="C1015" s="99" t="s">
        <v>682</v>
      </c>
      <c r="D1015" s="139"/>
      <c r="E1015" s="139" t="s">
        <v>0</v>
      </c>
      <c r="F1015" s="139" t="s">
        <v>0</v>
      </c>
      <c r="G1015" s="139"/>
      <c r="H1015" s="139"/>
      <c r="I1015" s="139"/>
      <c r="J1015" s="682">
        <v>0.5</v>
      </c>
      <c r="K1015" s="694">
        <v>0.5</v>
      </c>
      <c r="L1015" s="694"/>
      <c r="M1015" s="567"/>
      <c r="N1015" s="140" t="s">
        <v>683</v>
      </c>
      <c r="O1015" s="140" t="s">
        <v>681</v>
      </c>
    </row>
    <row r="1016" spans="1:16" s="252" customFormat="1" ht="51" x14ac:dyDescent="0.2">
      <c r="A1016" s="874" t="s">
        <v>2978</v>
      </c>
      <c r="B1016" s="53" t="s">
        <v>2755</v>
      </c>
      <c r="C1016" s="99" t="s">
        <v>684</v>
      </c>
      <c r="D1016" s="139"/>
      <c r="E1016" s="139"/>
      <c r="F1016" s="139" t="s">
        <v>103</v>
      </c>
      <c r="G1016" s="139" t="s">
        <v>103</v>
      </c>
      <c r="H1016" s="139" t="s">
        <v>103</v>
      </c>
      <c r="I1016" s="139" t="s">
        <v>103</v>
      </c>
      <c r="J1016" s="682">
        <v>1</v>
      </c>
      <c r="K1016" s="694">
        <v>1</v>
      </c>
      <c r="L1016" s="694"/>
      <c r="M1016" s="567"/>
      <c r="N1016" s="140" t="s">
        <v>685</v>
      </c>
      <c r="O1016" s="140" t="s">
        <v>674</v>
      </c>
      <c r="P1016" s="415"/>
    </row>
    <row r="1017" spans="1:16" ht="51" x14ac:dyDescent="0.2">
      <c r="A1017" s="874" t="s">
        <v>2979</v>
      </c>
      <c r="B1017" s="53" t="s">
        <v>2821</v>
      </c>
      <c r="C1017" s="99" t="s">
        <v>686</v>
      </c>
      <c r="D1017" s="139"/>
      <c r="E1017" s="139" t="s">
        <v>103</v>
      </c>
      <c r="F1017" s="139" t="s">
        <v>103</v>
      </c>
      <c r="G1017" s="139"/>
      <c r="H1017" s="139"/>
      <c r="I1017" s="139"/>
      <c r="J1017" s="682">
        <v>0.2</v>
      </c>
      <c r="K1017" s="694">
        <v>0.2</v>
      </c>
      <c r="L1017" s="694"/>
      <c r="M1017" s="567"/>
      <c r="N1017" s="140" t="s">
        <v>687</v>
      </c>
      <c r="O1017" s="140" t="s">
        <v>1035</v>
      </c>
    </row>
    <row r="1018" spans="1:16" ht="51" x14ac:dyDescent="0.2">
      <c r="A1018" s="874" t="s">
        <v>2980</v>
      </c>
      <c r="B1018" s="53" t="s">
        <v>2848</v>
      </c>
      <c r="C1018" s="99" t="s">
        <v>686</v>
      </c>
      <c r="D1018" s="139"/>
      <c r="E1018" s="139" t="s">
        <v>0</v>
      </c>
      <c r="F1018" s="139" t="s">
        <v>0</v>
      </c>
      <c r="G1018" s="139"/>
      <c r="H1018" s="139"/>
      <c r="I1018" s="139"/>
      <c r="J1018" s="682">
        <v>0.2</v>
      </c>
      <c r="K1018" s="694">
        <v>0.2</v>
      </c>
      <c r="L1018" s="694"/>
      <c r="M1018" s="567"/>
      <c r="N1018" s="140" t="s">
        <v>688</v>
      </c>
      <c r="O1018" s="140" t="s">
        <v>1036</v>
      </c>
    </row>
    <row r="1019" spans="1:16" ht="63.75" x14ac:dyDescent="0.2">
      <c r="A1019" s="1052">
        <v>153</v>
      </c>
      <c r="B1019" s="1082" t="s">
        <v>3121</v>
      </c>
      <c r="C1019" s="10" t="s">
        <v>1745</v>
      </c>
      <c r="D1019" s="121">
        <v>7</v>
      </c>
      <c r="E1019" s="121">
        <v>1</v>
      </c>
      <c r="F1019" s="121">
        <v>2</v>
      </c>
      <c r="G1019" s="121">
        <v>1</v>
      </c>
      <c r="H1019" s="121">
        <v>2</v>
      </c>
      <c r="I1019" s="121">
        <v>2</v>
      </c>
      <c r="J1019" s="1079">
        <f>SUM(J1021:J1024)</f>
        <v>0.99999999999999989</v>
      </c>
      <c r="K1019" s="1079">
        <f>SUM(K1021:K1024)</f>
        <v>0.7</v>
      </c>
      <c r="L1019" s="1079">
        <f>SUM(L1021:L1024)</f>
        <v>0.3</v>
      </c>
      <c r="M1019" s="1079">
        <f>SUM(M1021:M1024)</f>
        <v>0</v>
      </c>
      <c r="N1019" s="126" t="s">
        <v>689</v>
      </c>
      <c r="O1019" s="126"/>
    </row>
    <row r="1020" spans="1:16" ht="38.25" x14ac:dyDescent="0.2">
      <c r="A1020" s="1054"/>
      <c r="B1020" s="1084"/>
      <c r="C1020" s="10" t="s">
        <v>690</v>
      </c>
      <c r="D1020" s="121">
        <v>10</v>
      </c>
      <c r="E1020" s="121">
        <v>20</v>
      </c>
      <c r="F1020" s="121">
        <v>20</v>
      </c>
      <c r="G1020" s="121">
        <v>20</v>
      </c>
      <c r="H1020" s="121">
        <v>20</v>
      </c>
      <c r="I1020" s="121">
        <v>20</v>
      </c>
      <c r="J1020" s="1081"/>
      <c r="K1020" s="1081"/>
      <c r="L1020" s="1081"/>
      <c r="M1020" s="1081"/>
      <c r="N1020" s="126" t="s">
        <v>691</v>
      </c>
      <c r="O1020" s="126"/>
    </row>
    <row r="1021" spans="1:16" ht="63.75" x14ac:dyDescent="0.2">
      <c r="A1021" s="874" t="s">
        <v>2973</v>
      </c>
      <c r="B1021" s="53" t="s">
        <v>2276</v>
      </c>
      <c r="C1021" s="99" t="s">
        <v>692</v>
      </c>
      <c r="D1021" s="139"/>
      <c r="E1021" s="139" t="s">
        <v>0</v>
      </c>
      <c r="F1021" s="139" t="s">
        <v>0</v>
      </c>
      <c r="G1021" s="139"/>
      <c r="H1021" s="139"/>
      <c r="I1021" s="139"/>
      <c r="J1021" s="682">
        <v>0.3</v>
      </c>
      <c r="K1021" s="694">
        <v>0.3</v>
      </c>
      <c r="L1021" s="694"/>
      <c r="M1021" s="567"/>
      <c r="N1021" s="140" t="s">
        <v>693</v>
      </c>
      <c r="O1021" s="140" t="s">
        <v>1037</v>
      </c>
    </row>
    <row r="1022" spans="1:16" ht="63.75" x14ac:dyDescent="0.2">
      <c r="A1022" s="874" t="s">
        <v>2974</v>
      </c>
      <c r="B1022" s="53" t="s">
        <v>1622</v>
      </c>
      <c r="C1022" s="99" t="s">
        <v>695</v>
      </c>
      <c r="D1022" s="139"/>
      <c r="E1022" s="139" t="s">
        <v>0</v>
      </c>
      <c r="F1022" s="139" t="s">
        <v>0</v>
      </c>
      <c r="G1022" s="139"/>
      <c r="H1022" s="139"/>
      <c r="I1022" s="139"/>
      <c r="J1022" s="682">
        <v>0.3</v>
      </c>
      <c r="K1022" s="694">
        <v>0.3</v>
      </c>
      <c r="L1022" s="694"/>
      <c r="M1022" s="567"/>
      <c r="N1022" s="140" t="s">
        <v>696</v>
      </c>
      <c r="O1022" s="140" t="s">
        <v>694</v>
      </c>
    </row>
    <row r="1023" spans="1:16" s="252" customFormat="1" ht="38.25" x14ac:dyDescent="0.2">
      <c r="A1023" s="874" t="s">
        <v>2975</v>
      </c>
      <c r="B1023" s="53" t="s">
        <v>2529</v>
      </c>
      <c r="C1023" s="99" t="s">
        <v>697</v>
      </c>
      <c r="D1023" s="139"/>
      <c r="E1023" s="139" t="s">
        <v>0</v>
      </c>
      <c r="F1023" s="139" t="s">
        <v>0</v>
      </c>
      <c r="G1023" s="139"/>
      <c r="H1023" s="139"/>
      <c r="I1023" s="139"/>
      <c r="J1023" s="682">
        <v>0.3</v>
      </c>
      <c r="K1023" s="694"/>
      <c r="L1023" s="694">
        <v>0.3</v>
      </c>
      <c r="M1023" s="567"/>
      <c r="N1023" s="140" t="s">
        <v>1041</v>
      </c>
      <c r="O1023" s="140" t="s">
        <v>1039</v>
      </c>
      <c r="P1023" s="415"/>
    </row>
    <row r="1024" spans="1:16" ht="25.5" x14ac:dyDescent="0.2">
      <c r="A1024" s="874" t="s">
        <v>2976</v>
      </c>
      <c r="B1024" s="53" t="s">
        <v>2609</v>
      </c>
      <c r="C1024" s="99" t="s">
        <v>699</v>
      </c>
      <c r="D1024" s="139"/>
      <c r="E1024" s="139" t="s">
        <v>0</v>
      </c>
      <c r="F1024" s="139" t="s">
        <v>0</v>
      </c>
      <c r="G1024" s="139" t="s">
        <v>0</v>
      </c>
      <c r="H1024" s="139" t="s">
        <v>0</v>
      </c>
      <c r="I1024" s="139" t="s">
        <v>0</v>
      </c>
      <c r="J1024" s="682">
        <v>0.1</v>
      </c>
      <c r="K1024" s="694">
        <v>0.1</v>
      </c>
      <c r="L1024" s="694"/>
      <c r="M1024" s="567"/>
      <c r="N1024" s="140" t="s">
        <v>700</v>
      </c>
      <c r="O1024" s="140" t="s">
        <v>1038</v>
      </c>
    </row>
    <row r="1025" spans="1:16" ht="51" x14ac:dyDescent="0.2">
      <c r="A1025" s="874">
        <v>154</v>
      </c>
      <c r="B1025" s="98" t="s">
        <v>3122</v>
      </c>
      <c r="C1025" s="10" t="s">
        <v>1744</v>
      </c>
      <c r="D1025" s="121">
        <v>93.8</v>
      </c>
      <c r="E1025" s="121">
        <v>100</v>
      </c>
      <c r="F1025" s="121">
        <v>100</v>
      </c>
      <c r="G1025" s="121">
        <v>100</v>
      </c>
      <c r="H1025" s="121">
        <v>100</v>
      </c>
      <c r="I1025" s="121">
        <v>100</v>
      </c>
      <c r="J1025" s="695">
        <f>SUM(J1026:J1031)</f>
        <v>1.8</v>
      </c>
      <c r="K1025" s="695">
        <f>SUM(K1026:K1031)</f>
        <v>0.8</v>
      </c>
      <c r="L1025" s="695">
        <f>SUM(L1026:L1031)</f>
        <v>1</v>
      </c>
      <c r="M1025" s="695">
        <f>SUM(M1026:M1031)</f>
        <v>0</v>
      </c>
      <c r="N1025" s="126" t="s">
        <v>701</v>
      </c>
      <c r="O1025" s="126"/>
    </row>
    <row r="1026" spans="1:16" ht="38.25" x14ac:dyDescent="0.2">
      <c r="A1026" s="874" t="s">
        <v>2973</v>
      </c>
      <c r="B1026" s="53" t="s">
        <v>2277</v>
      </c>
      <c r="C1026" s="99" t="s">
        <v>702</v>
      </c>
      <c r="D1026" s="139"/>
      <c r="E1026" s="139" t="s">
        <v>103</v>
      </c>
      <c r="F1026" s="139" t="s">
        <v>103</v>
      </c>
      <c r="G1026" s="139"/>
      <c r="H1026" s="139"/>
      <c r="I1026" s="139"/>
      <c r="J1026" s="682">
        <v>0.2</v>
      </c>
      <c r="K1026" s="694">
        <v>0.2</v>
      </c>
      <c r="L1026" s="694"/>
      <c r="M1026" s="567"/>
      <c r="N1026" s="140" t="s">
        <v>703</v>
      </c>
      <c r="O1026" s="140" t="s">
        <v>698</v>
      </c>
    </row>
    <row r="1027" spans="1:16" ht="38.25" x14ac:dyDescent="0.2">
      <c r="A1027" s="874" t="s">
        <v>2974</v>
      </c>
      <c r="B1027" s="53" t="s">
        <v>2394</v>
      </c>
      <c r="C1027" s="99" t="s">
        <v>704</v>
      </c>
      <c r="D1027" s="139"/>
      <c r="E1027" s="139" t="s">
        <v>103</v>
      </c>
      <c r="F1027" s="139" t="s">
        <v>103</v>
      </c>
      <c r="G1027" s="139"/>
      <c r="H1027" s="139"/>
      <c r="I1027" s="139"/>
      <c r="J1027" s="682">
        <v>0.2</v>
      </c>
      <c r="K1027" s="694">
        <v>0.2</v>
      </c>
      <c r="L1027" s="694"/>
      <c r="M1027" s="567"/>
      <c r="N1027" s="140" t="s">
        <v>705</v>
      </c>
      <c r="O1027" s="140" t="s">
        <v>1040</v>
      </c>
    </row>
    <row r="1028" spans="1:16" ht="76.5" x14ac:dyDescent="0.2">
      <c r="A1028" s="874" t="s">
        <v>2975</v>
      </c>
      <c r="B1028" s="53" t="s">
        <v>2530</v>
      </c>
      <c r="C1028" s="99" t="s">
        <v>704</v>
      </c>
      <c r="D1028" s="139"/>
      <c r="E1028" s="139" t="s">
        <v>0</v>
      </c>
      <c r="F1028" s="139" t="s">
        <v>0</v>
      </c>
      <c r="G1028" s="139" t="s">
        <v>0</v>
      </c>
      <c r="H1028" s="139"/>
      <c r="I1028" s="139"/>
      <c r="J1028" s="682">
        <v>0.2</v>
      </c>
      <c r="K1028" s="694">
        <v>0.2</v>
      </c>
      <c r="L1028" s="694"/>
      <c r="M1028" s="567"/>
      <c r="N1028" s="140" t="s">
        <v>1042</v>
      </c>
      <c r="O1028" s="140" t="s">
        <v>1040</v>
      </c>
    </row>
    <row r="1029" spans="1:16" s="252" customFormat="1" ht="76.5" x14ac:dyDescent="0.2">
      <c r="A1029" s="874" t="s">
        <v>2976</v>
      </c>
      <c r="B1029" s="53" t="s">
        <v>2610</v>
      </c>
      <c r="C1029" s="99" t="s">
        <v>706</v>
      </c>
      <c r="D1029" s="139"/>
      <c r="E1029" s="139" t="s">
        <v>103</v>
      </c>
      <c r="F1029" s="139" t="s">
        <v>103</v>
      </c>
      <c r="G1029" s="139" t="s">
        <v>103</v>
      </c>
      <c r="H1029" s="139" t="s">
        <v>103</v>
      </c>
      <c r="I1029" s="139" t="s">
        <v>103</v>
      </c>
      <c r="J1029" s="682">
        <v>0.1</v>
      </c>
      <c r="K1029" s="694">
        <v>0.1</v>
      </c>
      <c r="L1029" s="694"/>
      <c r="M1029" s="567"/>
      <c r="N1029" s="140" t="s">
        <v>707</v>
      </c>
      <c r="O1029" s="140" t="s">
        <v>1040</v>
      </c>
      <c r="P1029" s="415"/>
    </row>
    <row r="1030" spans="1:16" s="252" customFormat="1" ht="51" x14ac:dyDescent="0.2">
      <c r="A1030" s="874" t="s">
        <v>2977</v>
      </c>
      <c r="B1030" s="53" t="s">
        <v>2702</v>
      </c>
      <c r="C1030" s="99" t="s">
        <v>708</v>
      </c>
      <c r="D1030" s="139"/>
      <c r="E1030" s="139"/>
      <c r="F1030" s="139" t="s">
        <v>103</v>
      </c>
      <c r="G1030" s="139"/>
      <c r="H1030" s="139"/>
      <c r="I1030" s="139"/>
      <c r="J1030" s="682">
        <v>0.1</v>
      </c>
      <c r="K1030" s="694">
        <v>0.1</v>
      </c>
      <c r="L1030" s="694"/>
      <c r="M1030" s="567"/>
      <c r="N1030" s="140" t="s">
        <v>709</v>
      </c>
      <c r="O1030" s="140" t="s">
        <v>1043</v>
      </c>
      <c r="P1030" s="415"/>
    </row>
    <row r="1031" spans="1:16" s="252" customFormat="1" ht="51" x14ac:dyDescent="0.2">
      <c r="A1031" s="874" t="s">
        <v>2978</v>
      </c>
      <c r="B1031" s="53" t="s">
        <v>2756</v>
      </c>
      <c r="C1031" s="99" t="s">
        <v>710</v>
      </c>
      <c r="D1031" s="139"/>
      <c r="E1031" s="139"/>
      <c r="F1031" s="139" t="s">
        <v>0</v>
      </c>
      <c r="G1031" s="139" t="s">
        <v>0</v>
      </c>
      <c r="H1031" s="139" t="s">
        <v>0</v>
      </c>
      <c r="I1031" s="139" t="s">
        <v>0</v>
      </c>
      <c r="J1031" s="682">
        <v>1</v>
      </c>
      <c r="K1031" s="694"/>
      <c r="L1031" s="694">
        <v>1</v>
      </c>
      <c r="M1031" s="567"/>
      <c r="N1031" s="140" t="s">
        <v>711</v>
      </c>
      <c r="O1031" s="140" t="s">
        <v>1038</v>
      </c>
      <c r="P1031" s="415"/>
    </row>
    <row r="1032" spans="1:16" s="252" customFormat="1" ht="25.5" x14ac:dyDescent="0.2">
      <c r="A1032" s="1052">
        <v>155</v>
      </c>
      <c r="B1032" s="1161" t="s">
        <v>3123</v>
      </c>
      <c r="C1032" s="27" t="s">
        <v>1742</v>
      </c>
      <c r="D1032" s="116">
        <v>25.1</v>
      </c>
      <c r="E1032" s="116">
        <v>26</v>
      </c>
      <c r="F1032" s="116">
        <v>28</v>
      </c>
      <c r="G1032" s="116">
        <v>32</v>
      </c>
      <c r="H1032" s="116">
        <v>36</v>
      </c>
      <c r="I1032" s="116">
        <v>40</v>
      </c>
      <c r="J1032" s="1111">
        <f>J1034</f>
        <v>218.60000000000002</v>
      </c>
      <c r="K1032" s="1111">
        <f>K1034</f>
        <v>1.5999999999999999</v>
      </c>
      <c r="L1032" s="1111">
        <f>L1034</f>
        <v>217</v>
      </c>
      <c r="M1032" s="1111">
        <f>M1034</f>
        <v>0</v>
      </c>
      <c r="N1032" s="198" t="s">
        <v>712</v>
      </c>
      <c r="O1032" s="198"/>
      <c r="P1032" s="415"/>
    </row>
    <row r="1033" spans="1:16" ht="38.25" x14ac:dyDescent="0.2">
      <c r="A1033" s="1054"/>
      <c r="B1033" s="1163"/>
      <c r="C1033" s="27" t="s">
        <v>2068</v>
      </c>
      <c r="D1033" s="454">
        <v>7.5</v>
      </c>
      <c r="E1033" s="454"/>
      <c r="F1033" s="454"/>
      <c r="G1033" s="454"/>
      <c r="H1033" s="454"/>
      <c r="I1033" s="198" t="s">
        <v>2069</v>
      </c>
      <c r="J1033" s="1102"/>
      <c r="K1033" s="1102"/>
      <c r="L1033" s="1102"/>
      <c r="M1033" s="1102"/>
      <c r="N1033" s="453"/>
      <c r="O1033" s="198"/>
    </row>
    <row r="1034" spans="1:16" ht="38.25" x14ac:dyDescent="0.2">
      <c r="A1034" s="1052">
        <v>156</v>
      </c>
      <c r="B1034" s="1100" t="s">
        <v>3124</v>
      </c>
      <c r="C1034" s="2" t="s">
        <v>2004</v>
      </c>
      <c r="D1034" s="120">
        <v>10.3</v>
      </c>
      <c r="E1034" s="199" t="s">
        <v>956</v>
      </c>
      <c r="F1034" s="199" t="s">
        <v>956</v>
      </c>
      <c r="G1034" s="199" t="s">
        <v>914</v>
      </c>
      <c r="H1034" s="199" t="s">
        <v>956</v>
      </c>
      <c r="I1034" s="199" t="s">
        <v>914</v>
      </c>
      <c r="J1034" s="1085">
        <f>J1037</f>
        <v>218.60000000000002</v>
      </c>
      <c r="K1034" s="1085">
        <f>K1037</f>
        <v>1.5999999999999999</v>
      </c>
      <c r="L1034" s="1085">
        <f>L1037</f>
        <v>217</v>
      </c>
      <c r="M1034" s="1085">
        <f>M1037</f>
        <v>0</v>
      </c>
      <c r="N1034" s="961" t="s">
        <v>667</v>
      </c>
      <c r="O1034" s="199"/>
    </row>
    <row r="1035" spans="1:16" ht="38.25" x14ac:dyDescent="0.2">
      <c r="A1035" s="1053"/>
      <c r="B1035" s="1091"/>
      <c r="C1035" s="2" t="s">
        <v>713</v>
      </c>
      <c r="D1035" s="120">
        <v>21.9</v>
      </c>
      <c r="E1035" s="229">
        <v>22.5</v>
      </c>
      <c r="F1035" s="229">
        <v>24</v>
      </c>
      <c r="G1035" s="229">
        <v>26</v>
      </c>
      <c r="H1035" s="229">
        <v>28</v>
      </c>
      <c r="I1035" s="199" t="s">
        <v>804</v>
      </c>
      <c r="J1035" s="1086"/>
      <c r="K1035" s="1086"/>
      <c r="L1035" s="1086"/>
      <c r="M1035" s="1086"/>
      <c r="N1035" s="963"/>
      <c r="O1035" s="199"/>
    </row>
    <row r="1036" spans="1:16" ht="38.25" x14ac:dyDescent="0.2">
      <c r="A1036" s="1054"/>
      <c r="B1036" s="1092"/>
      <c r="C1036" s="2" t="s">
        <v>714</v>
      </c>
      <c r="D1036" s="120">
        <v>3.5</v>
      </c>
      <c r="E1036" s="229">
        <v>3.6</v>
      </c>
      <c r="F1036" s="229">
        <v>3.7</v>
      </c>
      <c r="G1036" s="229">
        <v>3.8</v>
      </c>
      <c r="H1036" s="229">
        <v>3.9</v>
      </c>
      <c r="I1036" s="199" t="s">
        <v>805</v>
      </c>
      <c r="J1036" s="1087"/>
      <c r="K1036" s="1087"/>
      <c r="L1036" s="1087"/>
      <c r="M1036" s="1087"/>
      <c r="N1036" s="199" t="s">
        <v>715</v>
      </c>
      <c r="O1036" s="199"/>
    </row>
    <row r="1037" spans="1:16" ht="38.25" x14ac:dyDescent="0.2">
      <c r="A1037" s="1052">
        <v>157</v>
      </c>
      <c r="B1037" s="1082" t="s">
        <v>3125</v>
      </c>
      <c r="C1037" s="10" t="s">
        <v>1743</v>
      </c>
      <c r="D1037" s="121">
        <v>7</v>
      </c>
      <c r="E1037" s="126" t="s">
        <v>802</v>
      </c>
      <c r="F1037" s="126" t="s">
        <v>803</v>
      </c>
      <c r="G1037" s="126" t="s">
        <v>803</v>
      </c>
      <c r="H1037" s="126" t="s">
        <v>803</v>
      </c>
      <c r="I1037" s="126" t="s">
        <v>803</v>
      </c>
      <c r="J1037" s="1079">
        <f>SUM(J1039:J1046)</f>
        <v>218.60000000000002</v>
      </c>
      <c r="K1037" s="1079">
        <f>SUM(K1039:K1046)</f>
        <v>1.5999999999999999</v>
      </c>
      <c r="L1037" s="1079">
        <f>SUM(L1039:L1046)</f>
        <v>217</v>
      </c>
      <c r="M1037" s="1079">
        <f>SUM(M1039:M1046)</f>
        <v>0</v>
      </c>
      <c r="N1037" s="996" t="s">
        <v>667</v>
      </c>
      <c r="O1037" s="126"/>
    </row>
    <row r="1038" spans="1:16" s="252" customFormat="1" ht="38.25" x14ac:dyDescent="0.2">
      <c r="A1038" s="1054"/>
      <c r="B1038" s="1084"/>
      <c r="C1038" s="10" t="s">
        <v>716</v>
      </c>
      <c r="D1038" s="121">
        <v>70</v>
      </c>
      <c r="E1038" s="440">
        <v>100</v>
      </c>
      <c r="F1038" s="440">
        <v>150</v>
      </c>
      <c r="G1038" s="440">
        <v>200</v>
      </c>
      <c r="H1038" s="440">
        <v>250</v>
      </c>
      <c r="I1038" s="126" t="s">
        <v>806</v>
      </c>
      <c r="J1038" s="1081"/>
      <c r="K1038" s="1081"/>
      <c r="L1038" s="1081"/>
      <c r="M1038" s="1081"/>
      <c r="N1038" s="997"/>
      <c r="O1038" s="126"/>
      <c r="P1038" s="415"/>
    </row>
    <row r="1039" spans="1:16" ht="38.25" x14ac:dyDescent="0.2">
      <c r="A1039" s="874" t="s">
        <v>2973</v>
      </c>
      <c r="B1039" s="53" t="s">
        <v>2278</v>
      </c>
      <c r="C1039" s="99" t="s">
        <v>574</v>
      </c>
      <c r="D1039" s="139"/>
      <c r="E1039" s="139" t="s">
        <v>103</v>
      </c>
      <c r="F1039" s="139" t="s">
        <v>103</v>
      </c>
      <c r="G1039" s="139"/>
      <c r="H1039" s="139"/>
      <c r="I1039" s="139"/>
      <c r="J1039" s="682">
        <v>0.3</v>
      </c>
      <c r="K1039" s="694">
        <v>0.3</v>
      </c>
      <c r="L1039" s="694"/>
      <c r="M1039" s="567"/>
      <c r="N1039" s="140" t="s">
        <v>724</v>
      </c>
      <c r="O1039" s="140" t="s">
        <v>725</v>
      </c>
    </row>
    <row r="1040" spans="1:16" ht="51" x14ac:dyDescent="0.2">
      <c r="A1040" s="874" t="s">
        <v>2974</v>
      </c>
      <c r="B1040" s="53" t="s">
        <v>2532</v>
      </c>
      <c r="C1040" s="99" t="s">
        <v>1565</v>
      </c>
      <c r="D1040" s="139"/>
      <c r="E1040" s="139" t="s">
        <v>103</v>
      </c>
      <c r="F1040" s="139" t="s">
        <v>103</v>
      </c>
      <c r="G1040" s="139"/>
      <c r="H1040" s="139"/>
      <c r="I1040" s="139"/>
      <c r="J1040" s="682">
        <v>0.3</v>
      </c>
      <c r="K1040" s="694">
        <v>0.3</v>
      </c>
      <c r="L1040" s="694"/>
      <c r="M1040" s="567"/>
      <c r="N1040" s="140" t="s">
        <v>724</v>
      </c>
      <c r="O1040" s="140" t="s">
        <v>725</v>
      </c>
    </row>
    <row r="1041" spans="1:16" ht="51" x14ac:dyDescent="0.2">
      <c r="A1041" s="874" t="s">
        <v>2975</v>
      </c>
      <c r="B1041" s="53" t="s">
        <v>2531</v>
      </c>
      <c r="C1041" s="99" t="s">
        <v>726</v>
      </c>
      <c r="D1041" s="139"/>
      <c r="E1041" s="139" t="s">
        <v>103</v>
      </c>
      <c r="F1041" s="139" t="s">
        <v>103</v>
      </c>
      <c r="G1041" s="139"/>
      <c r="H1041" s="139"/>
      <c r="I1041" s="139"/>
      <c r="J1041" s="682">
        <v>0.5</v>
      </c>
      <c r="K1041" s="694">
        <v>0.3</v>
      </c>
      <c r="L1041" s="694">
        <v>0.2</v>
      </c>
      <c r="M1041" s="567"/>
      <c r="N1041" s="140" t="s">
        <v>727</v>
      </c>
      <c r="O1041" s="140" t="s">
        <v>728</v>
      </c>
    </row>
    <row r="1042" spans="1:16" ht="38.25" x14ac:dyDescent="0.2">
      <c r="A1042" s="874" t="s">
        <v>2976</v>
      </c>
      <c r="B1042" s="53" t="s">
        <v>2611</v>
      </c>
      <c r="C1042" s="99" t="s">
        <v>729</v>
      </c>
      <c r="D1042" s="139"/>
      <c r="E1042" s="139" t="s">
        <v>103</v>
      </c>
      <c r="F1042" s="139" t="s">
        <v>103</v>
      </c>
      <c r="G1042" s="139"/>
      <c r="H1042" s="139"/>
      <c r="I1042" s="139"/>
      <c r="J1042" s="682">
        <v>0.2</v>
      </c>
      <c r="K1042" s="694">
        <v>0.2</v>
      </c>
      <c r="L1042" s="694"/>
      <c r="M1042" s="567"/>
      <c r="N1042" s="140" t="s">
        <v>730</v>
      </c>
      <c r="O1042" s="140" t="s">
        <v>725</v>
      </c>
    </row>
    <row r="1043" spans="1:16" ht="38.25" x14ac:dyDescent="0.2">
      <c r="A1043" s="874" t="s">
        <v>2977</v>
      </c>
      <c r="B1043" s="53" t="s">
        <v>2703</v>
      </c>
      <c r="C1043" s="99" t="s">
        <v>729</v>
      </c>
      <c r="D1043" s="139"/>
      <c r="E1043" s="139" t="s">
        <v>103</v>
      </c>
      <c r="F1043" s="139" t="s">
        <v>103</v>
      </c>
      <c r="G1043" s="139"/>
      <c r="H1043" s="139"/>
      <c r="I1043" s="139"/>
      <c r="J1043" s="682">
        <v>0.2</v>
      </c>
      <c r="K1043" s="694">
        <v>0.2</v>
      </c>
      <c r="L1043" s="694"/>
      <c r="M1043" s="567"/>
      <c r="N1043" s="140" t="s">
        <v>731</v>
      </c>
      <c r="O1043" s="140" t="s">
        <v>725</v>
      </c>
    </row>
    <row r="1044" spans="1:16" s="252" customFormat="1" ht="51" x14ac:dyDescent="0.2">
      <c r="A1044" s="874" t="s">
        <v>2978</v>
      </c>
      <c r="B1044" s="53" t="s">
        <v>2757</v>
      </c>
      <c r="C1044" s="99" t="s">
        <v>732</v>
      </c>
      <c r="D1044" s="139"/>
      <c r="E1044" s="139" t="s">
        <v>103</v>
      </c>
      <c r="F1044" s="139" t="s">
        <v>103</v>
      </c>
      <c r="G1044" s="139" t="s">
        <v>103</v>
      </c>
      <c r="H1044" s="139"/>
      <c r="I1044" s="139"/>
      <c r="J1044" s="682">
        <v>0.3</v>
      </c>
      <c r="K1044" s="694">
        <v>0.3</v>
      </c>
      <c r="L1044" s="694"/>
      <c r="M1044" s="567"/>
      <c r="N1044" s="140" t="s">
        <v>733</v>
      </c>
      <c r="O1044" s="140" t="s">
        <v>725</v>
      </c>
      <c r="P1044" s="415"/>
    </row>
    <row r="1045" spans="1:16" s="252" customFormat="1" ht="38.25" x14ac:dyDescent="0.2">
      <c r="A1045" s="874" t="s">
        <v>2979</v>
      </c>
      <c r="B1045" s="53" t="s">
        <v>2822</v>
      </c>
      <c r="C1045" s="99" t="s">
        <v>1566</v>
      </c>
      <c r="D1045" s="139"/>
      <c r="E1045" s="139" t="s">
        <v>103</v>
      </c>
      <c r="F1045" s="139" t="s">
        <v>103</v>
      </c>
      <c r="G1045" s="139" t="s">
        <v>103</v>
      </c>
      <c r="H1045" s="139" t="s">
        <v>103</v>
      </c>
      <c r="I1045" s="139" t="s">
        <v>103</v>
      </c>
      <c r="J1045" s="682">
        <v>185.8</v>
      </c>
      <c r="K1045" s="694"/>
      <c r="L1045" s="694">
        <v>185.8</v>
      </c>
      <c r="M1045" s="567"/>
      <c r="N1045" s="140" t="s">
        <v>734</v>
      </c>
      <c r="O1045" s="140" t="s">
        <v>725</v>
      </c>
      <c r="P1045" s="415"/>
    </row>
    <row r="1046" spans="1:16" s="252" customFormat="1" ht="38.25" x14ac:dyDescent="0.2">
      <c r="A1046" s="874" t="s">
        <v>2980</v>
      </c>
      <c r="B1046" s="53" t="s">
        <v>2849</v>
      </c>
      <c r="C1046" s="99" t="s">
        <v>1567</v>
      </c>
      <c r="D1046" s="139"/>
      <c r="E1046" s="139" t="s">
        <v>103</v>
      </c>
      <c r="F1046" s="139" t="s">
        <v>103</v>
      </c>
      <c r="G1046" s="139" t="s">
        <v>103</v>
      </c>
      <c r="H1046" s="139" t="s">
        <v>103</v>
      </c>
      <c r="I1046" s="139"/>
      <c r="J1046" s="682">
        <v>31</v>
      </c>
      <c r="K1046" s="694"/>
      <c r="L1046" s="694">
        <v>31</v>
      </c>
      <c r="M1046" s="567"/>
      <c r="N1046" s="140" t="s">
        <v>717</v>
      </c>
      <c r="O1046" s="140" t="s">
        <v>718</v>
      </c>
      <c r="P1046" s="415"/>
    </row>
    <row r="1047" spans="1:16" s="252" customFormat="1" ht="51" x14ac:dyDescent="0.2">
      <c r="A1047" s="1052">
        <v>158</v>
      </c>
      <c r="B1047" s="1161" t="s">
        <v>3126</v>
      </c>
      <c r="C1047" s="27" t="s">
        <v>1741</v>
      </c>
      <c r="D1047" s="116" t="s">
        <v>662</v>
      </c>
      <c r="E1047" s="116"/>
      <c r="F1047" s="116"/>
      <c r="G1047" s="116"/>
      <c r="H1047" s="116"/>
      <c r="I1047" s="116"/>
      <c r="J1047" s="1111">
        <f>J1050</f>
        <v>110</v>
      </c>
      <c r="K1047" s="1111">
        <f>K1050</f>
        <v>28</v>
      </c>
      <c r="L1047" s="1111">
        <f>L1050</f>
        <v>82</v>
      </c>
      <c r="M1047" s="1111">
        <f>M1050</f>
        <v>0</v>
      </c>
      <c r="N1047" s="198" t="s">
        <v>719</v>
      </c>
      <c r="O1047" s="198"/>
      <c r="P1047" s="415"/>
    </row>
    <row r="1048" spans="1:16" s="252" customFormat="1" ht="38.25" x14ac:dyDescent="0.2">
      <c r="A1048" s="1053"/>
      <c r="B1048" s="1162"/>
      <c r="C1048" s="27" t="s">
        <v>720</v>
      </c>
      <c r="D1048" s="116" t="s">
        <v>662</v>
      </c>
      <c r="E1048" s="116"/>
      <c r="F1048" s="116"/>
      <c r="G1048" s="116"/>
      <c r="H1048" s="116"/>
      <c r="I1048" s="116"/>
      <c r="J1048" s="1101"/>
      <c r="K1048" s="1101"/>
      <c r="L1048" s="1101"/>
      <c r="M1048" s="1101"/>
      <c r="N1048" s="198" t="s">
        <v>721</v>
      </c>
      <c r="O1048" s="198"/>
      <c r="P1048" s="415"/>
    </row>
    <row r="1049" spans="1:16" s="252" customFormat="1" ht="38.25" x14ac:dyDescent="0.2">
      <c r="A1049" s="1054"/>
      <c r="B1049" s="1163"/>
      <c r="C1049" s="27" t="s">
        <v>722</v>
      </c>
      <c r="D1049" s="116" t="s">
        <v>662</v>
      </c>
      <c r="E1049" s="198" t="s">
        <v>954</v>
      </c>
      <c r="F1049" s="198" t="s">
        <v>954</v>
      </c>
      <c r="G1049" s="198" t="s">
        <v>955</v>
      </c>
      <c r="H1049" s="198" t="s">
        <v>955</v>
      </c>
      <c r="I1049" s="198" t="s">
        <v>955</v>
      </c>
      <c r="J1049" s="1102"/>
      <c r="K1049" s="1102"/>
      <c r="L1049" s="1102"/>
      <c r="M1049" s="1102"/>
      <c r="N1049" s="198" t="s">
        <v>723</v>
      </c>
      <c r="O1049" s="198"/>
      <c r="P1049" s="415"/>
    </row>
    <row r="1050" spans="1:16" s="252" customFormat="1" ht="38.25" x14ac:dyDescent="0.2">
      <c r="A1050" s="1052">
        <v>159</v>
      </c>
      <c r="B1050" s="1100" t="s">
        <v>3127</v>
      </c>
      <c r="C1050" s="2" t="s">
        <v>1568</v>
      </c>
      <c r="D1050" s="442">
        <v>11.3</v>
      </c>
      <c r="E1050" s="199" t="s">
        <v>955</v>
      </c>
      <c r="F1050" s="199" t="s">
        <v>954</v>
      </c>
      <c r="G1050" s="199" t="s">
        <v>955</v>
      </c>
      <c r="H1050" s="199" t="s">
        <v>955</v>
      </c>
      <c r="I1050" s="199" t="s">
        <v>955</v>
      </c>
      <c r="J1050" s="1085">
        <f>J1053+J1060+J1064+J1068+J1078</f>
        <v>110</v>
      </c>
      <c r="K1050" s="1085">
        <f>K1053+K1060+K1064+K1068+K1078</f>
        <v>28</v>
      </c>
      <c r="L1050" s="1085">
        <f>L1053+L1060+L1064+L1068+L1078</f>
        <v>82</v>
      </c>
      <c r="M1050" s="1085">
        <f>M1053+M1060+M1064+M1068+M1078</f>
        <v>0</v>
      </c>
      <c r="N1050" s="199" t="s">
        <v>735</v>
      </c>
      <c r="O1050" s="199"/>
      <c r="P1050" s="415"/>
    </row>
    <row r="1051" spans="1:16" s="252" customFormat="1" ht="38.25" x14ac:dyDescent="0.2">
      <c r="A1051" s="1053"/>
      <c r="B1051" s="1091"/>
      <c r="C1051" s="2" t="s">
        <v>736</v>
      </c>
      <c r="D1051" s="442" t="s">
        <v>662</v>
      </c>
      <c r="E1051" s="120">
        <v>7000</v>
      </c>
      <c r="F1051" s="120">
        <v>8000</v>
      </c>
      <c r="G1051" s="120">
        <v>8800</v>
      </c>
      <c r="H1051" s="120">
        <v>9856</v>
      </c>
      <c r="I1051" s="120">
        <v>10644</v>
      </c>
      <c r="J1051" s="1086"/>
      <c r="K1051" s="1086"/>
      <c r="L1051" s="1086"/>
      <c r="M1051" s="1086"/>
      <c r="N1051" s="199" t="s">
        <v>737</v>
      </c>
      <c r="O1051" s="199"/>
      <c r="P1051" s="415"/>
    </row>
    <row r="1052" spans="1:16" s="252" customFormat="1" ht="25.5" x14ac:dyDescent="0.2">
      <c r="A1052" s="1054"/>
      <c r="B1052" s="1092"/>
      <c r="C1052" s="2" t="s">
        <v>738</v>
      </c>
      <c r="D1052" s="229">
        <v>10</v>
      </c>
      <c r="E1052" s="229">
        <v>10</v>
      </c>
      <c r="F1052" s="229">
        <v>10</v>
      </c>
      <c r="G1052" s="229">
        <v>15</v>
      </c>
      <c r="H1052" s="229">
        <v>15</v>
      </c>
      <c r="I1052" s="229">
        <v>15</v>
      </c>
      <c r="J1052" s="1087"/>
      <c r="K1052" s="1087"/>
      <c r="L1052" s="1087"/>
      <c r="M1052" s="1087"/>
      <c r="N1052" s="199" t="s">
        <v>487</v>
      </c>
      <c r="O1052" s="199"/>
      <c r="P1052" s="415"/>
    </row>
    <row r="1053" spans="1:16" s="252" customFormat="1" ht="51" x14ac:dyDescent="0.2">
      <c r="A1053" s="1052">
        <v>160</v>
      </c>
      <c r="B1053" s="1082" t="s">
        <v>3128</v>
      </c>
      <c r="C1053" s="10" t="s">
        <v>739</v>
      </c>
      <c r="D1053" s="121">
        <v>0</v>
      </c>
      <c r="E1053" s="121"/>
      <c r="F1053" s="121"/>
      <c r="G1053" s="121"/>
      <c r="H1053" s="121"/>
      <c r="I1053" s="121"/>
      <c r="J1053" s="1079">
        <f>SUM(J1055:J1059)</f>
        <v>1.3</v>
      </c>
      <c r="K1053" s="1079">
        <f>SUM(K1055:K1059)</f>
        <v>1.3</v>
      </c>
      <c r="L1053" s="1079">
        <f>SUM(L1055:L1059)</f>
        <v>0</v>
      </c>
      <c r="M1053" s="1079">
        <f>SUM(M1055:M1059)</f>
        <v>0</v>
      </c>
      <c r="N1053" s="126" t="s">
        <v>740</v>
      </c>
      <c r="O1053" s="126"/>
      <c r="P1053" s="415"/>
    </row>
    <row r="1054" spans="1:16" s="252" customFormat="1" ht="51" x14ac:dyDescent="0.2">
      <c r="A1054" s="1054"/>
      <c r="B1054" s="1084"/>
      <c r="C1054" s="10" t="s">
        <v>741</v>
      </c>
      <c r="D1054" s="121">
        <v>0</v>
      </c>
      <c r="E1054" s="121"/>
      <c r="F1054" s="121"/>
      <c r="G1054" s="121"/>
      <c r="H1054" s="121"/>
      <c r="I1054" s="121"/>
      <c r="J1054" s="1081"/>
      <c r="K1054" s="1081"/>
      <c r="L1054" s="1081"/>
      <c r="M1054" s="1081"/>
      <c r="N1054" s="126" t="s">
        <v>742</v>
      </c>
      <c r="O1054" s="126"/>
      <c r="P1054" s="415"/>
    </row>
    <row r="1055" spans="1:16" s="252" customFormat="1" ht="51" x14ac:dyDescent="0.2">
      <c r="A1055" s="874" t="s">
        <v>2973</v>
      </c>
      <c r="B1055" s="53" t="s">
        <v>2279</v>
      </c>
      <c r="C1055" s="99" t="s">
        <v>743</v>
      </c>
      <c r="D1055" s="139"/>
      <c r="E1055" s="139" t="s">
        <v>103</v>
      </c>
      <c r="F1055" s="139" t="s">
        <v>103</v>
      </c>
      <c r="G1055" s="139"/>
      <c r="H1055" s="139"/>
      <c r="I1055" s="139"/>
      <c r="J1055" s="682">
        <v>0.2</v>
      </c>
      <c r="K1055" s="694">
        <v>0.2</v>
      </c>
      <c r="L1055" s="694"/>
      <c r="M1055" s="567"/>
      <c r="N1055" s="140" t="s">
        <v>744</v>
      </c>
      <c r="O1055" s="140" t="s">
        <v>745</v>
      </c>
      <c r="P1055" s="415"/>
    </row>
    <row r="1056" spans="1:16" ht="38.25" x14ac:dyDescent="0.2">
      <c r="A1056" s="874" t="s">
        <v>2974</v>
      </c>
      <c r="B1056" s="53" t="s">
        <v>746</v>
      </c>
      <c r="C1056" s="99" t="s">
        <v>747</v>
      </c>
      <c r="D1056" s="139"/>
      <c r="E1056" s="139" t="s">
        <v>103</v>
      </c>
      <c r="F1056" s="139" t="s">
        <v>103</v>
      </c>
      <c r="G1056" s="139" t="s">
        <v>103</v>
      </c>
      <c r="H1056" s="139"/>
      <c r="I1056" s="139"/>
      <c r="J1056" s="682">
        <v>0.2</v>
      </c>
      <c r="K1056" s="694">
        <v>0.2</v>
      </c>
      <c r="L1056" s="694"/>
      <c r="M1056" s="567"/>
      <c r="N1056" s="140" t="s">
        <v>1649</v>
      </c>
      <c r="O1056" s="140" t="s">
        <v>745</v>
      </c>
    </row>
    <row r="1057" spans="1:16" ht="38.25" x14ac:dyDescent="0.2">
      <c r="A1057" s="874" t="s">
        <v>2975</v>
      </c>
      <c r="B1057" s="53" t="s">
        <v>2533</v>
      </c>
      <c r="C1057" s="99" t="s">
        <v>748</v>
      </c>
      <c r="D1057" s="139"/>
      <c r="E1057" s="139" t="s">
        <v>103</v>
      </c>
      <c r="F1057" s="139" t="s">
        <v>103</v>
      </c>
      <c r="G1057" s="139"/>
      <c r="H1057" s="139"/>
      <c r="I1057" s="139"/>
      <c r="J1057" s="682">
        <v>0.2</v>
      </c>
      <c r="K1057" s="694">
        <v>0.2</v>
      </c>
      <c r="L1057" s="694"/>
      <c r="M1057" s="567"/>
      <c r="N1057" s="140" t="s">
        <v>749</v>
      </c>
      <c r="O1057" s="140" t="s">
        <v>745</v>
      </c>
    </row>
    <row r="1058" spans="1:16" ht="38.25" x14ac:dyDescent="0.2">
      <c r="A1058" s="874" t="s">
        <v>2976</v>
      </c>
      <c r="B1058" s="53" t="s">
        <v>2612</v>
      </c>
      <c r="C1058" s="99" t="s">
        <v>750</v>
      </c>
      <c r="D1058" s="139"/>
      <c r="E1058" s="139" t="s">
        <v>103</v>
      </c>
      <c r="F1058" s="139" t="s">
        <v>103</v>
      </c>
      <c r="G1058" s="139"/>
      <c r="H1058" s="139"/>
      <c r="I1058" s="139"/>
      <c r="J1058" s="682">
        <v>0.2</v>
      </c>
      <c r="K1058" s="694">
        <v>0.2</v>
      </c>
      <c r="L1058" s="694"/>
      <c r="M1058" s="567"/>
      <c r="N1058" s="140" t="s">
        <v>751</v>
      </c>
      <c r="O1058" s="140" t="s">
        <v>745</v>
      </c>
    </row>
    <row r="1059" spans="1:16" ht="63.75" x14ac:dyDescent="0.2">
      <c r="A1059" s="874" t="s">
        <v>2977</v>
      </c>
      <c r="B1059" s="53" t="s">
        <v>2704</v>
      </c>
      <c r="C1059" s="99" t="s">
        <v>752</v>
      </c>
      <c r="D1059" s="139"/>
      <c r="E1059" s="139" t="s">
        <v>103</v>
      </c>
      <c r="F1059" s="139" t="s">
        <v>103</v>
      </c>
      <c r="G1059" s="139" t="s">
        <v>103</v>
      </c>
      <c r="H1059" s="139" t="s">
        <v>103</v>
      </c>
      <c r="I1059" s="139" t="s">
        <v>103</v>
      </c>
      <c r="J1059" s="682">
        <v>0.5</v>
      </c>
      <c r="K1059" s="694">
        <v>0.5</v>
      </c>
      <c r="L1059" s="694"/>
      <c r="M1059" s="567"/>
      <c r="N1059" s="140" t="s">
        <v>753</v>
      </c>
      <c r="O1059" s="140" t="s">
        <v>754</v>
      </c>
    </row>
    <row r="1060" spans="1:16" ht="51" x14ac:dyDescent="0.2">
      <c r="A1060" s="874">
        <v>161</v>
      </c>
      <c r="B1060" s="98" t="s">
        <v>3129</v>
      </c>
      <c r="C1060" s="10" t="s">
        <v>1740</v>
      </c>
      <c r="D1060" s="121" t="s">
        <v>662</v>
      </c>
      <c r="E1060" s="121">
        <v>18100</v>
      </c>
      <c r="F1060" s="121">
        <v>18300</v>
      </c>
      <c r="G1060" s="121">
        <v>18500</v>
      </c>
      <c r="H1060" s="121">
        <v>18700</v>
      </c>
      <c r="I1060" s="121">
        <v>18900</v>
      </c>
      <c r="J1060" s="695">
        <f>SUM(J1061:J1063)</f>
        <v>1.1000000000000001</v>
      </c>
      <c r="K1060" s="695">
        <f>SUM(K1061:K1063)</f>
        <v>1.1000000000000001</v>
      </c>
      <c r="L1060" s="695">
        <f>SUM(L1061:L1063)</f>
        <v>0</v>
      </c>
      <c r="M1060" s="695">
        <f>SUM(M1061:M1063)</f>
        <v>0</v>
      </c>
      <c r="N1060" s="126" t="s">
        <v>1650</v>
      </c>
      <c r="O1060" s="126"/>
    </row>
    <row r="1061" spans="1:16" ht="102" x14ac:dyDescent="0.2">
      <c r="A1061" s="874" t="s">
        <v>2973</v>
      </c>
      <c r="B1061" s="53" t="s">
        <v>2280</v>
      </c>
      <c r="C1061" s="99" t="s">
        <v>755</v>
      </c>
      <c r="D1061" s="139"/>
      <c r="E1061" s="139" t="s">
        <v>103</v>
      </c>
      <c r="F1061" s="139" t="s">
        <v>103</v>
      </c>
      <c r="G1061" s="139" t="s">
        <v>103</v>
      </c>
      <c r="H1061" s="139" t="s">
        <v>103</v>
      </c>
      <c r="I1061" s="139" t="s">
        <v>103</v>
      </c>
      <c r="J1061" s="682">
        <v>0.6</v>
      </c>
      <c r="K1061" s="694">
        <v>0.6</v>
      </c>
      <c r="L1061" s="694"/>
      <c r="M1061" s="567"/>
      <c r="N1061" s="140" t="s">
        <v>756</v>
      </c>
      <c r="O1061" s="140" t="s">
        <v>745</v>
      </c>
    </row>
    <row r="1062" spans="1:16" ht="38.25" x14ac:dyDescent="0.2">
      <c r="A1062" s="874" t="s">
        <v>2974</v>
      </c>
      <c r="B1062" s="53" t="s">
        <v>2395</v>
      </c>
      <c r="C1062" s="99" t="s">
        <v>757</v>
      </c>
      <c r="D1062" s="139"/>
      <c r="E1062" s="139" t="s">
        <v>103</v>
      </c>
      <c r="F1062" s="139" t="s">
        <v>103</v>
      </c>
      <c r="G1062" s="139" t="s">
        <v>103</v>
      </c>
      <c r="H1062" s="139" t="s">
        <v>103</v>
      </c>
      <c r="I1062" s="139" t="s">
        <v>103</v>
      </c>
      <c r="J1062" s="682">
        <v>0.1</v>
      </c>
      <c r="K1062" s="694">
        <v>0.1</v>
      </c>
      <c r="L1062" s="694"/>
      <c r="M1062" s="567"/>
      <c r="N1062" s="140" t="s">
        <v>758</v>
      </c>
      <c r="O1062" s="140" t="s">
        <v>745</v>
      </c>
    </row>
    <row r="1063" spans="1:16" ht="51" x14ac:dyDescent="0.2">
      <c r="A1063" s="874" t="s">
        <v>2975</v>
      </c>
      <c r="B1063" s="53" t="s">
        <v>2534</v>
      </c>
      <c r="C1063" s="99" t="s">
        <v>759</v>
      </c>
      <c r="D1063" s="139"/>
      <c r="E1063" s="139" t="s">
        <v>103</v>
      </c>
      <c r="F1063" s="139" t="s">
        <v>103</v>
      </c>
      <c r="G1063" s="139" t="s">
        <v>103</v>
      </c>
      <c r="H1063" s="139" t="s">
        <v>103</v>
      </c>
      <c r="I1063" s="139" t="s">
        <v>103</v>
      </c>
      <c r="J1063" s="682">
        <v>0.4</v>
      </c>
      <c r="K1063" s="694">
        <v>0.4</v>
      </c>
      <c r="L1063" s="694"/>
      <c r="M1063" s="567"/>
      <c r="N1063" s="140" t="s">
        <v>760</v>
      </c>
      <c r="O1063" s="140" t="s">
        <v>698</v>
      </c>
    </row>
    <row r="1064" spans="1:16" ht="76.5" x14ac:dyDescent="0.2">
      <c r="A1064" s="1052">
        <v>162</v>
      </c>
      <c r="B1064" s="1082" t="s">
        <v>3130</v>
      </c>
      <c r="C1064" s="10" t="s">
        <v>1569</v>
      </c>
      <c r="D1064" s="121">
        <v>1</v>
      </c>
      <c r="E1064" s="121">
        <v>1</v>
      </c>
      <c r="F1064" s="121">
        <v>1</v>
      </c>
      <c r="G1064" s="121">
        <v>2</v>
      </c>
      <c r="H1064" s="121">
        <v>2</v>
      </c>
      <c r="I1064" s="121">
        <v>2</v>
      </c>
      <c r="J1064" s="1079">
        <f>SUM(J1066:J1067)</f>
        <v>4.3</v>
      </c>
      <c r="K1064" s="1079">
        <f>SUM(K1066:K1067)</f>
        <v>2.2999999999999998</v>
      </c>
      <c r="L1064" s="1079">
        <f>SUM(L1066:L1067)</f>
        <v>2</v>
      </c>
      <c r="M1064" s="1079">
        <f>SUM(M1066:M1067)</f>
        <v>0</v>
      </c>
      <c r="N1064" s="126" t="s">
        <v>761</v>
      </c>
      <c r="O1064" s="126"/>
    </row>
    <row r="1065" spans="1:16" s="252" customFormat="1" ht="25.5" x14ac:dyDescent="0.2">
      <c r="A1065" s="1054"/>
      <c r="B1065" s="1084"/>
      <c r="C1065" s="10" t="s">
        <v>762</v>
      </c>
      <c r="D1065" s="121">
        <v>75</v>
      </c>
      <c r="E1065" s="121">
        <v>75.5</v>
      </c>
      <c r="F1065" s="121">
        <v>76</v>
      </c>
      <c r="G1065" s="121">
        <v>76.5</v>
      </c>
      <c r="H1065" s="121">
        <v>77</v>
      </c>
      <c r="I1065" s="121">
        <v>77.8</v>
      </c>
      <c r="J1065" s="1081"/>
      <c r="K1065" s="1081"/>
      <c r="L1065" s="1081"/>
      <c r="M1065" s="1081"/>
      <c r="N1065" s="126" t="s">
        <v>1651</v>
      </c>
      <c r="O1065" s="126"/>
      <c r="P1065" s="415"/>
    </row>
    <row r="1066" spans="1:16" s="252" customFormat="1" ht="51" x14ac:dyDescent="0.2">
      <c r="A1066" s="874" t="s">
        <v>2973</v>
      </c>
      <c r="B1066" s="53" t="s">
        <v>2281</v>
      </c>
      <c r="C1066" s="99" t="s">
        <v>682</v>
      </c>
      <c r="D1066" s="139"/>
      <c r="E1066" s="139" t="s">
        <v>103</v>
      </c>
      <c r="F1066" s="139" t="s">
        <v>103</v>
      </c>
      <c r="G1066" s="139"/>
      <c r="H1066" s="139"/>
      <c r="I1066" s="139"/>
      <c r="J1066" s="682">
        <v>0.3</v>
      </c>
      <c r="K1066" s="694">
        <v>0.3</v>
      </c>
      <c r="L1066" s="694"/>
      <c r="M1066" s="567"/>
      <c r="N1066" s="140" t="s">
        <v>687</v>
      </c>
      <c r="O1066" s="140" t="s">
        <v>725</v>
      </c>
      <c r="P1066" s="415"/>
    </row>
    <row r="1067" spans="1:16" ht="102" x14ac:dyDescent="0.2">
      <c r="A1067" s="874" t="s">
        <v>2974</v>
      </c>
      <c r="B1067" s="53" t="s">
        <v>2396</v>
      </c>
      <c r="C1067" s="99" t="s">
        <v>763</v>
      </c>
      <c r="D1067" s="139"/>
      <c r="E1067" s="139" t="s">
        <v>103</v>
      </c>
      <c r="F1067" s="139" t="s">
        <v>103</v>
      </c>
      <c r="G1067" s="139" t="s">
        <v>103</v>
      </c>
      <c r="H1067" s="139" t="s">
        <v>103</v>
      </c>
      <c r="I1067" s="139" t="s">
        <v>103</v>
      </c>
      <c r="J1067" s="682">
        <v>4</v>
      </c>
      <c r="K1067" s="694">
        <v>2</v>
      </c>
      <c r="L1067" s="694">
        <v>2</v>
      </c>
      <c r="M1067" s="567"/>
      <c r="N1067" s="140" t="s">
        <v>669</v>
      </c>
      <c r="O1067" s="140" t="s">
        <v>764</v>
      </c>
    </row>
    <row r="1068" spans="1:16" ht="76.5" x14ac:dyDescent="0.2">
      <c r="A1068" s="1052">
        <v>163</v>
      </c>
      <c r="B1068" s="1082" t="s">
        <v>3131</v>
      </c>
      <c r="C1068" s="10" t="s">
        <v>1570</v>
      </c>
      <c r="D1068" s="121">
        <v>2</v>
      </c>
      <c r="E1068" s="121">
        <v>2</v>
      </c>
      <c r="F1068" s="121">
        <v>2</v>
      </c>
      <c r="G1068" s="121">
        <v>2</v>
      </c>
      <c r="H1068" s="121">
        <v>2</v>
      </c>
      <c r="I1068" s="121">
        <v>2</v>
      </c>
      <c r="J1068" s="1079">
        <f>SUM(J1070:J1077)</f>
        <v>102.39999999999999</v>
      </c>
      <c r="K1068" s="1079">
        <f>SUM(K1070:K1077)</f>
        <v>22.400000000000002</v>
      </c>
      <c r="L1068" s="1079">
        <f>SUM(L1070:L1077)</f>
        <v>80</v>
      </c>
      <c r="M1068" s="1079">
        <f>SUM(M1070:M1077)</f>
        <v>0</v>
      </c>
      <c r="N1068" s="126" t="s">
        <v>761</v>
      </c>
      <c r="O1068" s="126"/>
    </row>
    <row r="1069" spans="1:16" ht="25.5" x14ac:dyDescent="0.2">
      <c r="A1069" s="1054"/>
      <c r="B1069" s="1084"/>
      <c r="C1069" s="10" t="s">
        <v>765</v>
      </c>
      <c r="D1069" s="121">
        <v>10</v>
      </c>
      <c r="E1069" s="121">
        <v>10</v>
      </c>
      <c r="F1069" s="121">
        <v>10</v>
      </c>
      <c r="G1069" s="121">
        <v>10</v>
      </c>
      <c r="H1069" s="121">
        <v>10</v>
      </c>
      <c r="I1069" s="121">
        <v>10</v>
      </c>
      <c r="J1069" s="1081"/>
      <c r="K1069" s="1081"/>
      <c r="L1069" s="1081"/>
      <c r="M1069" s="1081"/>
      <c r="N1069" s="126" t="s">
        <v>487</v>
      </c>
      <c r="O1069" s="126"/>
    </row>
    <row r="1070" spans="1:16" ht="38.25" x14ac:dyDescent="0.2">
      <c r="A1070" s="874" t="s">
        <v>2973</v>
      </c>
      <c r="B1070" s="53" t="s">
        <v>2282</v>
      </c>
      <c r="C1070" s="99" t="s">
        <v>766</v>
      </c>
      <c r="D1070" s="139"/>
      <c r="E1070" s="139" t="s">
        <v>103</v>
      </c>
      <c r="F1070" s="139" t="s">
        <v>103</v>
      </c>
      <c r="G1070" s="139" t="s">
        <v>103</v>
      </c>
      <c r="H1070" s="139" t="s">
        <v>103</v>
      </c>
      <c r="I1070" s="139" t="s">
        <v>103</v>
      </c>
      <c r="J1070" s="682">
        <v>0.7</v>
      </c>
      <c r="K1070" s="694">
        <v>0.7</v>
      </c>
      <c r="L1070" s="694"/>
      <c r="M1070" s="567"/>
      <c r="N1070" s="140" t="s">
        <v>487</v>
      </c>
      <c r="O1070" s="140" t="s">
        <v>745</v>
      </c>
    </row>
    <row r="1071" spans="1:16" ht="38.25" x14ac:dyDescent="0.2">
      <c r="A1071" s="874" t="s">
        <v>2974</v>
      </c>
      <c r="B1071" s="53" t="s">
        <v>2397</v>
      </c>
      <c r="C1071" s="99" t="s">
        <v>767</v>
      </c>
      <c r="D1071" s="139"/>
      <c r="E1071" s="139" t="s">
        <v>103</v>
      </c>
      <c r="F1071" s="139" t="s">
        <v>103</v>
      </c>
      <c r="G1071" s="139"/>
      <c r="H1071" s="139"/>
      <c r="I1071" s="139"/>
      <c r="J1071" s="682">
        <v>0.1</v>
      </c>
      <c r="K1071" s="694">
        <v>0.1</v>
      </c>
      <c r="L1071" s="694"/>
      <c r="M1071" s="567"/>
      <c r="N1071" s="140" t="s">
        <v>487</v>
      </c>
      <c r="O1071" s="140" t="s">
        <v>768</v>
      </c>
    </row>
    <row r="1072" spans="1:16" ht="38.25" x14ac:dyDescent="0.2">
      <c r="A1072" s="874" t="s">
        <v>2975</v>
      </c>
      <c r="B1072" s="53" t="s">
        <v>2535</v>
      </c>
      <c r="C1072" s="99" t="s">
        <v>769</v>
      </c>
      <c r="D1072" s="139"/>
      <c r="E1072" s="139" t="s">
        <v>103</v>
      </c>
      <c r="F1072" s="139" t="s">
        <v>103</v>
      </c>
      <c r="G1072" s="139" t="s">
        <v>103</v>
      </c>
      <c r="H1072" s="139" t="s">
        <v>103</v>
      </c>
      <c r="I1072" s="139" t="s">
        <v>103</v>
      </c>
      <c r="J1072" s="682">
        <v>0.7</v>
      </c>
      <c r="K1072" s="694">
        <v>0.7</v>
      </c>
      <c r="L1072" s="694"/>
      <c r="M1072" s="567"/>
      <c r="N1072" s="140" t="s">
        <v>487</v>
      </c>
      <c r="O1072" s="140" t="s">
        <v>745</v>
      </c>
    </row>
    <row r="1073" spans="1:16" s="252" customFormat="1" ht="51" x14ac:dyDescent="0.2">
      <c r="A1073" s="874" t="s">
        <v>2976</v>
      </c>
      <c r="B1073" s="53" t="s">
        <v>2613</v>
      </c>
      <c r="C1073" s="99" t="s">
        <v>770</v>
      </c>
      <c r="D1073" s="139"/>
      <c r="E1073" s="139" t="s">
        <v>103</v>
      </c>
      <c r="F1073" s="139" t="s">
        <v>103</v>
      </c>
      <c r="G1073" s="139" t="s">
        <v>103</v>
      </c>
      <c r="H1073" s="139" t="s">
        <v>103</v>
      </c>
      <c r="I1073" s="139" t="s">
        <v>103</v>
      </c>
      <c r="J1073" s="682">
        <v>0.1</v>
      </c>
      <c r="K1073" s="694">
        <v>0.1</v>
      </c>
      <c r="L1073" s="694"/>
      <c r="M1073" s="567"/>
      <c r="N1073" s="140" t="s">
        <v>771</v>
      </c>
      <c r="O1073" s="140" t="s">
        <v>745</v>
      </c>
      <c r="P1073" s="415"/>
    </row>
    <row r="1074" spans="1:16" s="252" customFormat="1" ht="38.25" x14ac:dyDescent="0.2">
      <c r="A1074" s="874" t="s">
        <v>2977</v>
      </c>
      <c r="B1074" s="53" t="s">
        <v>2705</v>
      </c>
      <c r="C1074" s="99" t="s">
        <v>772</v>
      </c>
      <c r="D1074" s="139"/>
      <c r="E1074" s="139" t="s">
        <v>103</v>
      </c>
      <c r="F1074" s="139" t="s">
        <v>103</v>
      </c>
      <c r="G1074" s="139" t="s">
        <v>103</v>
      </c>
      <c r="H1074" s="139" t="s">
        <v>103</v>
      </c>
      <c r="I1074" s="139" t="s">
        <v>103</v>
      </c>
      <c r="J1074" s="682">
        <v>100</v>
      </c>
      <c r="K1074" s="694">
        <v>20</v>
      </c>
      <c r="L1074" s="694">
        <v>80</v>
      </c>
      <c r="M1074" s="567"/>
      <c r="N1074" s="140" t="s">
        <v>773</v>
      </c>
      <c r="O1074" s="140" t="s">
        <v>745</v>
      </c>
      <c r="P1074" s="415"/>
    </row>
    <row r="1075" spans="1:16" s="252" customFormat="1" ht="63.75" x14ac:dyDescent="0.2">
      <c r="A1075" s="874" t="s">
        <v>2978</v>
      </c>
      <c r="B1075" s="53" t="s">
        <v>2758</v>
      </c>
      <c r="C1075" s="99" t="s">
        <v>774</v>
      </c>
      <c r="D1075" s="139"/>
      <c r="E1075" s="139" t="s">
        <v>103</v>
      </c>
      <c r="F1075" s="139" t="s">
        <v>103</v>
      </c>
      <c r="G1075" s="139" t="s">
        <v>103</v>
      </c>
      <c r="H1075" s="139" t="s">
        <v>103</v>
      </c>
      <c r="I1075" s="139" t="s">
        <v>103</v>
      </c>
      <c r="J1075" s="682">
        <v>0.1</v>
      </c>
      <c r="K1075" s="694">
        <v>0.1</v>
      </c>
      <c r="L1075" s="694"/>
      <c r="M1075" s="567"/>
      <c r="N1075" s="140" t="s">
        <v>775</v>
      </c>
      <c r="O1075" s="140" t="s">
        <v>745</v>
      </c>
      <c r="P1075" s="415"/>
    </row>
    <row r="1076" spans="1:16" ht="38.25" x14ac:dyDescent="0.2">
      <c r="A1076" s="874" t="s">
        <v>2979</v>
      </c>
      <c r="B1076" s="53" t="s">
        <v>2823</v>
      </c>
      <c r="C1076" s="99" t="s">
        <v>776</v>
      </c>
      <c r="D1076" s="139"/>
      <c r="E1076" s="139" t="s">
        <v>103</v>
      </c>
      <c r="F1076" s="139" t="s">
        <v>103</v>
      </c>
      <c r="G1076" s="139" t="s">
        <v>103</v>
      </c>
      <c r="H1076" s="139" t="s">
        <v>103</v>
      </c>
      <c r="I1076" s="139" t="s">
        <v>103</v>
      </c>
      <c r="J1076" s="682">
        <v>0.2</v>
      </c>
      <c r="K1076" s="694">
        <v>0.2</v>
      </c>
      <c r="L1076" s="694"/>
      <c r="M1076" s="567"/>
      <c r="N1076" s="140" t="s">
        <v>496</v>
      </c>
      <c r="O1076" s="140" t="s">
        <v>754</v>
      </c>
    </row>
    <row r="1077" spans="1:16" ht="38.25" x14ac:dyDescent="0.2">
      <c r="A1077" s="874" t="s">
        <v>2980</v>
      </c>
      <c r="B1077" s="53" t="s">
        <v>2850</v>
      </c>
      <c r="C1077" s="99" t="s">
        <v>1623</v>
      </c>
      <c r="D1077" s="139"/>
      <c r="E1077" s="139" t="s">
        <v>103</v>
      </c>
      <c r="F1077" s="139" t="s">
        <v>103</v>
      </c>
      <c r="G1077" s="139" t="s">
        <v>103</v>
      </c>
      <c r="H1077" s="139" t="s">
        <v>103</v>
      </c>
      <c r="I1077" s="139" t="s">
        <v>103</v>
      </c>
      <c r="J1077" s="682">
        <v>0.5</v>
      </c>
      <c r="K1077" s="694">
        <v>0.5</v>
      </c>
      <c r="L1077" s="694"/>
      <c r="M1077" s="567"/>
      <c r="N1077" s="140" t="s">
        <v>1044</v>
      </c>
      <c r="O1077" s="140" t="s">
        <v>745</v>
      </c>
    </row>
    <row r="1078" spans="1:16" ht="51" x14ac:dyDescent="0.2">
      <c r="A1078" s="874">
        <v>164</v>
      </c>
      <c r="B1078" s="98" t="s">
        <v>3132</v>
      </c>
      <c r="C1078" s="10" t="s">
        <v>1739</v>
      </c>
      <c r="D1078" s="121" t="s">
        <v>662</v>
      </c>
      <c r="E1078" s="121"/>
      <c r="F1078" s="121"/>
      <c r="G1078" s="121"/>
      <c r="H1078" s="121"/>
      <c r="I1078" s="121"/>
      <c r="J1078" s="695">
        <f>SUM(J1079:J1080)</f>
        <v>0.9</v>
      </c>
      <c r="K1078" s="695">
        <f>SUM(K1079:K1080)</f>
        <v>0.9</v>
      </c>
      <c r="L1078" s="695">
        <f>SUM(L1079:L1080)</f>
        <v>0</v>
      </c>
      <c r="M1078" s="695">
        <f>SUM(M1079:M1080)</f>
        <v>0</v>
      </c>
      <c r="N1078" s="126" t="s">
        <v>777</v>
      </c>
      <c r="O1078" s="126"/>
    </row>
    <row r="1079" spans="1:16" ht="51" x14ac:dyDescent="0.2">
      <c r="A1079" s="874" t="s">
        <v>2973</v>
      </c>
      <c r="B1079" s="53" t="s">
        <v>2283</v>
      </c>
      <c r="C1079" s="99" t="s">
        <v>1584</v>
      </c>
      <c r="D1079" s="139"/>
      <c r="E1079" s="139" t="s">
        <v>103</v>
      </c>
      <c r="F1079" s="139" t="s">
        <v>103</v>
      </c>
      <c r="G1079" s="139" t="s">
        <v>103</v>
      </c>
      <c r="H1079" s="139" t="s">
        <v>103</v>
      </c>
      <c r="I1079" s="139" t="s">
        <v>103</v>
      </c>
      <c r="J1079" s="682">
        <v>0.8</v>
      </c>
      <c r="K1079" s="694">
        <v>0.8</v>
      </c>
      <c r="L1079" s="694"/>
      <c r="M1079" s="567"/>
      <c r="N1079" s="140" t="s">
        <v>778</v>
      </c>
      <c r="O1079" s="140" t="s">
        <v>745</v>
      </c>
    </row>
    <row r="1080" spans="1:16" ht="51" x14ac:dyDescent="0.2">
      <c r="A1080" s="874" t="s">
        <v>2974</v>
      </c>
      <c r="B1080" s="53" t="s">
        <v>2398</v>
      </c>
      <c r="C1080" s="99" t="s">
        <v>779</v>
      </c>
      <c r="D1080" s="139"/>
      <c r="E1080" s="139" t="s">
        <v>103</v>
      </c>
      <c r="F1080" s="139" t="s">
        <v>103</v>
      </c>
      <c r="G1080" s="139" t="s">
        <v>103</v>
      </c>
      <c r="H1080" s="139" t="s">
        <v>103</v>
      </c>
      <c r="I1080" s="139" t="s">
        <v>103</v>
      </c>
      <c r="J1080" s="687">
        <v>0.1</v>
      </c>
      <c r="K1080" s="696">
        <v>0.1</v>
      </c>
      <c r="L1080" s="696"/>
      <c r="M1080" s="697"/>
      <c r="N1080" s="140" t="s">
        <v>780</v>
      </c>
      <c r="O1080" s="140" t="s">
        <v>745</v>
      </c>
    </row>
    <row r="1081" spans="1:16" x14ac:dyDescent="0.2">
      <c r="A1081" s="1099" t="s">
        <v>1824</v>
      </c>
      <c r="B1081" s="1099"/>
      <c r="C1081" s="1099"/>
      <c r="D1081" s="1099"/>
      <c r="E1081" s="1099"/>
      <c r="F1081" s="1099"/>
      <c r="G1081" s="1099"/>
      <c r="H1081" s="1099"/>
      <c r="I1081" s="1099"/>
      <c r="J1081" s="645">
        <f>J1002+J1032+J1047</f>
        <v>525</v>
      </c>
      <c r="K1081" s="645">
        <f>K1002+K1032+K1047</f>
        <v>34.700000000000003</v>
      </c>
      <c r="L1081" s="645">
        <f>L1002+L1032+L1047</f>
        <v>490.3</v>
      </c>
      <c r="M1081" s="645">
        <f>M1002+M1032+M1047</f>
        <v>0</v>
      </c>
      <c r="N1081" s="278"/>
      <c r="O1081" s="278"/>
    </row>
    <row r="1082" spans="1:16" x14ac:dyDescent="0.2">
      <c r="A1082" s="1099" t="s">
        <v>363</v>
      </c>
      <c r="B1082" s="1099"/>
      <c r="C1082" s="1099"/>
      <c r="D1082" s="1099"/>
      <c r="E1082" s="1099"/>
      <c r="F1082" s="1099"/>
      <c r="G1082" s="1099"/>
      <c r="H1082" s="1099"/>
      <c r="I1082" s="1099"/>
      <c r="J1082" s="572">
        <f>SUM(K1082:M1082)</f>
        <v>100</v>
      </c>
      <c r="K1082" s="645">
        <f>K1081/$J1081*100</f>
        <v>6.6095238095238091</v>
      </c>
      <c r="L1082" s="645">
        <f>L1081/$J1081*100</f>
        <v>93.390476190476193</v>
      </c>
      <c r="M1082" s="645">
        <f>M1081/$J1081*100</f>
        <v>0</v>
      </c>
      <c r="N1082" s="278"/>
      <c r="O1082" s="438"/>
    </row>
    <row r="1083" spans="1:16" s="252" customFormat="1" ht="15.75" x14ac:dyDescent="0.2">
      <c r="A1083" s="1046" t="s">
        <v>2964</v>
      </c>
      <c r="B1083" s="1046"/>
      <c r="C1083" s="1046"/>
      <c r="D1083" s="1046"/>
      <c r="E1083" s="1046"/>
      <c r="F1083" s="1046"/>
      <c r="G1083" s="1046"/>
      <c r="H1083" s="1046"/>
      <c r="I1083" s="1046"/>
      <c r="J1083" s="1046"/>
      <c r="K1083" s="1046"/>
      <c r="L1083" s="1046"/>
      <c r="M1083" s="1046"/>
      <c r="N1083" s="1046"/>
      <c r="O1083" s="1046"/>
      <c r="P1083" s="415"/>
    </row>
    <row r="1084" spans="1:16" s="252" customFormat="1" ht="38.25" x14ac:dyDescent="0.2">
      <c r="A1084" s="1052">
        <v>165</v>
      </c>
      <c r="B1084" s="1161" t="s">
        <v>3359</v>
      </c>
      <c r="C1084" s="27" t="s">
        <v>1737</v>
      </c>
      <c r="D1084" s="116">
        <v>0.7</v>
      </c>
      <c r="E1084" s="198" t="s">
        <v>781</v>
      </c>
      <c r="F1084" s="198" t="s">
        <v>782</v>
      </c>
      <c r="G1084" s="198" t="s">
        <v>783</v>
      </c>
      <c r="H1084" s="198" t="s">
        <v>784</v>
      </c>
      <c r="I1084" s="198" t="s">
        <v>785</v>
      </c>
      <c r="J1084" s="1111">
        <f>J1086+J1118</f>
        <v>162.80000000000001</v>
      </c>
      <c r="K1084" s="1111">
        <f>K1086+K1118</f>
        <v>162.80000000000001</v>
      </c>
      <c r="L1084" s="1111">
        <f>L1086+L1118</f>
        <v>0</v>
      </c>
      <c r="M1084" s="1111">
        <f>M1086+M1118</f>
        <v>0</v>
      </c>
      <c r="N1084" s="198" t="s">
        <v>786</v>
      </c>
      <c r="O1084" s="198"/>
      <c r="P1084" s="415"/>
    </row>
    <row r="1085" spans="1:16" s="252" customFormat="1" ht="38.25" x14ac:dyDescent="0.2">
      <c r="A1085" s="1054"/>
      <c r="B1085" s="1163"/>
      <c r="C1085" s="27" t="s">
        <v>787</v>
      </c>
      <c r="D1085" s="116">
        <v>0.96</v>
      </c>
      <c r="E1085" s="198" t="s">
        <v>788</v>
      </c>
      <c r="F1085" s="198" t="s">
        <v>789</v>
      </c>
      <c r="G1085" s="198" t="s">
        <v>790</v>
      </c>
      <c r="H1085" s="198" t="s">
        <v>791</v>
      </c>
      <c r="I1085" s="198" t="s">
        <v>792</v>
      </c>
      <c r="J1085" s="1102"/>
      <c r="K1085" s="1102"/>
      <c r="L1085" s="1102"/>
      <c r="M1085" s="1102"/>
      <c r="N1085" s="198" t="s">
        <v>520</v>
      </c>
      <c r="O1085" s="198"/>
      <c r="P1085" s="415"/>
    </row>
    <row r="1086" spans="1:16" s="252" customFormat="1" ht="51" x14ac:dyDescent="0.2">
      <c r="A1086" s="1052">
        <v>166</v>
      </c>
      <c r="B1086" s="1100" t="s">
        <v>3360</v>
      </c>
      <c r="C1086" s="2" t="s">
        <v>1905</v>
      </c>
      <c r="D1086" s="120"/>
      <c r="E1086" s="199" t="s">
        <v>793</v>
      </c>
      <c r="F1086" s="199" t="s">
        <v>794</v>
      </c>
      <c r="G1086" s="199" t="s">
        <v>794</v>
      </c>
      <c r="H1086" s="199" t="s">
        <v>794</v>
      </c>
      <c r="I1086" s="199" t="s">
        <v>794</v>
      </c>
      <c r="J1086" s="1085">
        <v>50.5</v>
      </c>
      <c r="K1086" s="1085">
        <v>50.5</v>
      </c>
      <c r="L1086" s="1085">
        <f>L1100+L1105+L1112</f>
        <v>0</v>
      </c>
      <c r="M1086" s="1085">
        <f>M1100+M1105+M1112</f>
        <v>0</v>
      </c>
      <c r="N1086" s="199" t="s">
        <v>1045</v>
      </c>
      <c r="O1086" s="199"/>
      <c r="P1086" s="415"/>
    </row>
    <row r="1087" spans="1:16" ht="38.25" x14ac:dyDescent="0.2">
      <c r="A1087" s="1053"/>
      <c r="B1087" s="1091"/>
      <c r="C1087" s="2" t="s">
        <v>795</v>
      </c>
      <c r="D1087" s="120"/>
      <c r="E1087" s="199" t="s">
        <v>796</v>
      </c>
      <c r="F1087" s="199" t="s">
        <v>796</v>
      </c>
      <c r="G1087" s="199" t="s">
        <v>796</v>
      </c>
      <c r="H1087" s="199" t="s">
        <v>796</v>
      </c>
      <c r="I1087" s="199" t="s">
        <v>796</v>
      </c>
      <c r="J1087" s="1086"/>
      <c r="K1087" s="1086"/>
      <c r="L1087" s="1086"/>
      <c r="M1087" s="1086"/>
      <c r="N1087" s="961" t="s">
        <v>1046</v>
      </c>
      <c r="O1087" s="199"/>
    </row>
    <row r="1088" spans="1:16" ht="38.25" x14ac:dyDescent="0.2">
      <c r="A1088" s="1054"/>
      <c r="B1088" s="1092"/>
      <c r="C1088" s="2" t="s">
        <v>1904</v>
      </c>
      <c r="D1088" s="120"/>
      <c r="E1088" s="199" t="s">
        <v>797</v>
      </c>
      <c r="F1088" s="199" t="s">
        <v>798</v>
      </c>
      <c r="G1088" s="199" t="s">
        <v>799</v>
      </c>
      <c r="H1088" s="199" t="s">
        <v>800</v>
      </c>
      <c r="I1088" s="199" t="s">
        <v>801</v>
      </c>
      <c r="J1088" s="1087"/>
      <c r="K1088" s="1087"/>
      <c r="L1088" s="1087"/>
      <c r="M1088" s="1087"/>
      <c r="N1088" s="963"/>
      <c r="O1088" s="199"/>
    </row>
    <row r="1089" spans="1:16" ht="38.25" x14ac:dyDescent="0.2">
      <c r="A1089" s="868">
        <v>167</v>
      </c>
      <c r="B1089" s="816" t="s">
        <v>3133</v>
      </c>
      <c r="C1089" s="817" t="s">
        <v>2182</v>
      </c>
      <c r="D1089" s="818" t="s">
        <v>662</v>
      </c>
      <c r="E1089" s="819"/>
      <c r="F1089" s="819"/>
      <c r="G1089" s="819"/>
      <c r="H1089" s="819"/>
      <c r="I1089" s="819"/>
      <c r="J1089" s="820">
        <f>SUM(J1090:J1099)</f>
        <v>1.4</v>
      </c>
      <c r="K1089" s="820">
        <f>SUM(K1090:K1099)</f>
        <v>1.4</v>
      </c>
      <c r="L1089" s="820">
        <f>SUM(L1090:L1099)</f>
        <v>0</v>
      </c>
      <c r="M1089" s="820">
        <f>SUM(M1090:M1099)</f>
        <v>0</v>
      </c>
      <c r="N1089" s="821" t="s">
        <v>1082</v>
      </c>
      <c r="O1089" s="819"/>
    </row>
    <row r="1090" spans="1:16" ht="38.25" x14ac:dyDescent="0.2">
      <c r="A1090" s="868" t="s">
        <v>2973</v>
      </c>
      <c r="B1090" s="822" t="s">
        <v>2284</v>
      </c>
      <c r="C1090" s="83" t="s">
        <v>2183</v>
      </c>
      <c r="D1090" s="206"/>
      <c r="E1090" s="203" t="s">
        <v>103</v>
      </c>
      <c r="F1090" s="203" t="s">
        <v>103</v>
      </c>
      <c r="G1090" s="203" t="s">
        <v>103</v>
      </c>
      <c r="H1090" s="203" t="s">
        <v>103</v>
      </c>
      <c r="I1090" s="203" t="s">
        <v>103</v>
      </c>
      <c r="J1090" s="823">
        <v>0.1</v>
      </c>
      <c r="K1090" s="823">
        <v>0.1</v>
      </c>
      <c r="L1090" s="823"/>
      <c r="M1090" s="823"/>
      <c r="N1090" s="824" t="s">
        <v>2181</v>
      </c>
      <c r="O1090" s="815"/>
    </row>
    <row r="1091" spans="1:16" ht="25.5" x14ac:dyDescent="0.2">
      <c r="A1091" s="868" t="s">
        <v>2974</v>
      </c>
      <c r="B1091" s="822" t="s">
        <v>2614</v>
      </c>
      <c r="C1091" s="83" t="s">
        <v>2184</v>
      </c>
      <c r="D1091" s="206"/>
      <c r="E1091" s="203" t="s">
        <v>103</v>
      </c>
      <c r="F1091" s="203" t="s">
        <v>103</v>
      </c>
      <c r="G1091" s="203"/>
      <c r="H1091" s="203"/>
      <c r="I1091" s="203"/>
      <c r="J1091" s="823">
        <v>0.2</v>
      </c>
      <c r="K1091" s="823">
        <v>0.2</v>
      </c>
      <c r="L1091" s="823"/>
      <c r="M1091" s="823"/>
      <c r="N1091" s="824" t="s">
        <v>520</v>
      </c>
      <c r="O1091" s="815"/>
    </row>
    <row r="1092" spans="1:16" ht="25.5" x14ac:dyDescent="0.2">
      <c r="A1092" s="868" t="s">
        <v>2975</v>
      </c>
      <c r="B1092" s="822" t="s">
        <v>2536</v>
      </c>
      <c r="C1092" s="83" t="s">
        <v>2185</v>
      </c>
      <c r="D1092" s="206"/>
      <c r="E1092" s="203" t="s">
        <v>103</v>
      </c>
      <c r="F1092" s="203" t="s">
        <v>103</v>
      </c>
      <c r="G1092" s="203" t="s">
        <v>103</v>
      </c>
      <c r="H1092" s="203" t="s">
        <v>103</v>
      </c>
      <c r="I1092" s="203" t="s">
        <v>103</v>
      </c>
      <c r="J1092" s="823">
        <v>0.1</v>
      </c>
      <c r="K1092" s="823">
        <v>0.1</v>
      </c>
      <c r="L1092" s="823"/>
      <c r="M1092" s="823"/>
      <c r="N1092" s="824" t="s">
        <v>520</v>
      </c>
      <c r="O1092" s="815"/>
    </row>
    <row r="1093" spans="1:16" ht="25.5" x14ac:dyDescent="0.2">
      <c r="A1093" s="868" t="s">
        <v>2976</v>
      </c>
      <c r="B1093" s="822" t="s">
        <v>2615</v>
      </c>
      <c r="C1093" s="83" t="s">
        <v>2185</v>
      </c>
      <c r="D1093" s="206"/>
      <c r="E1093" s="203" t="s">
        <v>103</v>
      </c>
      <c r="F1093" s="203" t="s">
        <v>103</v>
      </c>
      <c r="G1093" s="203" t="s">
        <v>103</v>
      </c>
      <c r="H1093" s="203" t="s">
        <v>103</v>
      </c>
      <c r="I1093" s="203" t="s">
        <v>103</v>
      </c>
      <c r="J1093" s="823">
        <v>0.1</v>
      </c>
      <c r="K1093" s="823">
        <v>0.1</v>
      </c>
      <c r="L1093" s="823"/>
      <c r="M1093" s="823"/>
      <c r="N1093" s="824" t="s">
        <v>520</v>
      </c>
      <c r="O1093" s="815"/>
    </row>
    <row r="1094" spans="1:16" ht="25.5" x14ac:dyDescent="0.2">
      <c r="A1094" s="868" t="s">
        <v>2977</v>
      </c>
      <c r="B1094" s="822" t="s">
        <v>2706</v>
      </c>
      <c r="C1094" s="83" t="s">
        <v>2185</v>
      </c>
      <c r="D1094" s="206"/>
      <c r="E1094" s="203" t="s">
        <v>103</v>
      </c>
      <c r="F1094" s="203" t="s">
        <v>103</v>
      </c>
      <c r="G1094" s="203" t="s">
        <v>103</v>
      </c>
      <c r="H1094" s="203" t="s">
        <v>103</v>
      </c>
      <c r="I1094" s="203" t="s">
        <v>103</v>
      </c>
      <c r="J1094" s="823">
        <v>0.1</v>
      </c>
      <c r="K1094" s="823">
        <v>0.1</v>
      </c>
      <c r="L1094" s="823"/>
      <c r="M1094" s="823"/>
      <c r="N1094" s="824" t="s">
        <v>520</v>
      </c>
      <c r="O1094" s="815"/>
    </row>
    <row r="1095" spans="1:16" ht="25.5" x14ac:dyDescent="0.2">
      <c r="A1095" s="868" t="s">
        <v>2978</v>
      </c>
      <c r="B1095" s="822" t="s">
        <v>2759</v>
      </c>
      <c r="C1095" s="83" t="s">
        <v>2185</v>
      </c>
      <c r="D1095" s="206"/>
      <c r="E1095" s="203" t="s">
        <v>103</v>
      </c>
      <c r="F1095" s="203" t="s">
        <v>103</v>
      </c>
      <c r="G1095" s="203" t="s">
        <v>103</v>
      </c>
      <c r="H1095" s="203" t="s">
        <v>103</v>
      </c>
      <c r="I1095" s="203" t="s">
        <v>103</v>
      </c>
      <c r="J1095" s="823">
        <v>0.1</v>
      </c>
      <c r="K1095" s="823">
        <v>0.1</v>
      </c>
      <c r="L1095" s="823"/>
      <c r="M1095" s="823"/>
      <c r="N1095" s="824" t="s">
        <v>520</v>
      </c>
      <c r="O1095" s="815"/>
    </row>
    <row r="1096" spans="1:16" ht="25.5" x14ac:dyDescent="0.2">
      <c r="A1096" s="868" t="s">
        <v>2979</v>
      </c>
      <c r="B1096" s="822" t="s">
        <v>2824</v>
      </c>
      <c r="C1096" s="83" t="s">
        <v>2185</v>
      </c>
      <c r="D1096" s="206"/>
      <c r="E1096" s="203" t="s">
        <v>103</v>
      </c>
      <c r="F1096" s="203" t="s">
        <v>103</v>
      </c>
      <c r="G1096" s="203" t="s">
        <v>103</v>
      </c>
      <c r="H1096" s="203" t="s">
        <v>103</v>
      </c>
      <c r="I1096" s="203" t="s">
        <v>103</v>
      </c>
      <c r="J1096" s="823">
        <v>0.1</v>
      </c>
      <c r="K1096" s="823">
        <v>0.1</v>
      </c>
      <c r="L1096" s="823"/>
      <c r="M1096" s="823"/>
      <c r="N1096" s="824" t="s">
        <v>520</v>
      </c>
      <c r="O1096" s="815"/>
    </row>
    <row r="1097" spans="1:16" ht="25.5" x14ac:dyDescent="0.2">
      <c r="A1097" s="868" t="s">
        <v>2980</v>
      </c>
      <c r="B1097" s="822" t="s">
        <v>2851</v>
      </c>
      <c r="C1097" s="83" t="s">
        <v>2185</v>
      </c>
      <c r="D1097" s="206"/>
      <c r="E1097" s="203" t="s">
        <v>103</v>
      </c>
      <c r="F1097" s="203" t="s">
        <v>103</v>
      </c>
      <c r="G1097" s="203" t="s">
        <v>103</v>
      </c>
      <c r="H1097" s="203" t="s">
        <v>103</v>
      </c>
      <c r="I1097" s="203" t="s">
        <v>103</v>
      </c>
      <c r="J1097" s="823">
        <v>0.1</v>
      </c>
      <c r="K1097" s="823">
        <v>0.1</v>
      </c>
      <c r="L1097" s="823"/>
      <c r="M1097" s="823"/>
      <c r="N1097" s="824" t="s">
        <v>520</v>
      </c>
      <c r="O1097" s="815"/>
    </row>
    <row r="1098" spans="1:16" ht="51" x14ac:dyDescent="0.2">
      <c r="A1098" s="868" t="s">
        <v>2981</v>
      </c>
      <c r="B1098" s="822" t="s">
        <v>2888</v>
      </c>
      <c r="C1098" s="83" t="s">
        <v>452</v>
      </c>
      <c r="D1098" s="206"/>
      <c r="E1098" s="203" t="s">
        <v>103</v>
      </c>
      <c r="F1098" s="203" t="s">
        <v>103</v>
      </c>
      <c r="G1098" s="203" t="s">
        <v>103</v>
      </c>
      <c r="H1098" s="203" t="s">
        <v>103</v>
      </c>
      <c r="I1098" s="203" t="s">
        <v>103</v>
      </c>
      <c r="J1098" s="823">
        <v>0.4</v>
      </c>
      <c r="K1098" s="823">
        <v>0.4</v>
      </c>
      <c r="L1098" s="823"/>
      <c r="M1098" s="823"/>
      <c r="N1098" s="824" t="s">
        <v>1046</v>
      </c>
      <c r="O1098" s="815"/>
    </row>
    <row r="1099" spans="1:16" ht="51" x14ac:dyDescent="0.2">
      <c r="A1099" s="868" t="s">
        <v>2982</v>
      </c>
      <c r="B1099" s="822" t="s">
        <v>2900</v>
      </c>
      <c r="C1099" s="83" t="s">
        <v>2186</v>
      </c>
      <c r="D1099" s="206"/>
      <c r="E1099" s="203" t="s">
        <v>103</v>
      </c>
      <c r="F1099" s="203" t="s">
        <v>103</v>
      </c>
      <c r="G1099" s="203" t="s">
        <v>103</v>
      </c>
      <c r="H1099" s="203" t="s">
        <v>103</v>
      </c>
      <c r="I1099" s="203" t="s">
        <v>103</v>
      </c>
      <c r="J1099" s="823">
        <v>0.1</v>
      </c>
      <c r="K1099" s="823">
        <v>0.1</v>
      </c>
      <c r="L1099" s="823"/>
      <c r="M1099" s="823"/>
      <c r="N1099" s="824" t="s">
        <v>2187</v>
      </c>
      <c r="O1099" s="815"/>
    </row>
    <row r="1100" spans="1:16" ht="51" x14ac:dyDescent="0.2">
      <c r="A1100" s="868">
        <v>168</v>
      </c>
      <c r="B1100" s="98" t="s">
        <v>3361</v>
      </c>
      <c r="C1100" s="10" t="s">
        <v>1738</v>
      </c>
      <c r="D1100" s="121"/>
      <c r="E1100" s="126" t="s">
        <v>807</v>
      </c>
      <c r="F1100" s="126" t="s">
        <v>808</v>
      </c>
      <c r="G1100" s="126" t="s">
        <v>809</v>
      </c>
      <c r="H1100" s="126" t="s">
        <v>810</v>
      </c>
      <c r="I1100" s="126" t="s">
        <v>811</v>
      </c>
      <c r="J1100" s="695">
        <f>SUM(J1101:J1104)</f>
        <v>1.4000000000000001</v>
      </c>
      <c r="K1100" s="695">
        <f>SUM(K1101:K1104)</f>
        <v>1.4000000000000001</v>
      </c>
      <c r="L1100" s="695">
        <f>SUM(L1101:L1104)</f>
        <v>0</v>
      </c>
      <c r="M1100" s="695">
        <f>SUM(M1101:M1104)</f>
        <v>0</v>
      </c>
      <c r="N1100" s="126" t="s">
        <v>520</v>
      </c>
      <c r="O1100" s="126"/>
    </row>
    <row r="1101" spans="1:16" ht="38.25" x14ac:dyDescent="0.2">
      <c r="A1101" s="868" t="s">
        <v>2973</v>
      </c>
      <c r="B1101" s="53" t="s">
        <v>2285</v>
      </c>
      <c r="C1101" s="99" t="s">
        <v>297</v>
      </c>
      <c r="D1101" s="139"/>
      <c r="E1101" s="139" t="s">
        <v>103</v>
      </c>
      <c r="F1101" s="139" t="s">
        <v>103</v>
      </c>
      <c r="G1101" s="139"/>
      <c r="H1101" s="139"/>
      <c r="I1101" s="139"/>
      <c r="J1101" s="682">
        <v>0.1</v>
      </c>
      <c r="K1101" s="682">
        <v>0.1</v>
      </c>
      <c r="L1101" s="694"/>
      <c r="M1101" s="567"/>
      <c r="N1101" s="140" t="s">
        <v>1047</v>
      </c>
      <c r="O1101" s="140"/>
    </row>
    <row r="1102" spans="1:16" ht="51" x14ac:dyDescent="0.2">
      <c r="A1102" s="868" t="s">
        <v>2974</v>
      </c>
      <c r="B1102" s="53" t="s">
        <v>2399</v>
      </c>
      <c r="C1102" s="99" t="s">
        <v>812</v>
      </c>
      <c r="D1102" s="139"/>
      <c r="E1102" s="139" t="s">
        <v>103</v>
      </c>
      <c r="F1102" s="139" t="s">
        <v>103</v>
      </c>
      <c r="G1102" s="139" t="s">
        <v>103</v>
      </c>
      <c r="H1102" s="139" t="s">
        <v>103</v>
      </c>
      <c r="I1102" s="139" t="s">
        <v>103</v>
      </c>
      <c r="J1102" s="682">
        <v>0.5</v>
      </c>
      <c r="K1102" s="682">
        <v>0.5</v>
      </c>
      <c r="L1102" s="694"/>
      <c r="M1102" s="567"/>
      <c r="N1102" s="140" t="s">
        <v>1048</v>
      </c>
      <c r="O1102" s="140"/>
    </row>
    <row r="1103" spans="1:16" s="252" customFormat="1" ht="38.25" x14ac:dyDescent="0.2">
      <c r="A1103" s="868" t="s">
        <v>2975</v>
      </c>
      <c r="B1103" s="53" t="s">
        <v>2537</v>
      </c>
      <c r="C1103" s="99" t="s">
        <v>813</v>
      </c>
      <c r="D1103" s="139"/>
      <c r="E1103" s="139" t="s">
        <v>103</v>
      </c>
      <c r="F1103" s="139" t="s">
        <v>103</v>
      </c>
      <c r="G1103" s="139" t="s">
        <v>103</v>
      </c>
      <c r="H1103" s="139" t="s">
        <v>103</v>
      </c>
      <c r="I1103" s="139" t="s">
        <v>103</v>
      </c>
      <c r="J1103" s="682">
        <v>0.5</v>
      </c>
      <c r="K1103" s="682">
        <v>0.5</v>
      </c>
      <c r="L1103" s="694"/>
      <c r="M1103" s="567"/>
      <c r="N1103" s="140" t="s">
        <v>1048</v>
      </c>
      <c r="O1103" s="140"/>
      <c r="P1103" s="415"/>
    </row>
    <row r="1104" spans="1:16" ht="51" x14ac:dyDescent="0.2">
      <c r="A1104" s="868" t="s">
        <v>2976</v>
      </c>
      <c r="B1104" s="53" t="s">
        <v>2616</v>
      </c>
      <c r="C1104" s="99" t="s">
        <v>814</v>
      </c>
      <c r="D1104" s="139"/>
      <c r="E1104" s="139" t="s">
        <v>103</v>
      </c>
      <c r="F1104" s="139" t="s">
        <v>103</v>
      </c>
      <c r="G1104" s="139" t="s">
        <v>103</v>
      </c>
      <c r="H1104" s="139" t="s">
        <v>103</v>
      </c>
      <c r="I1104" s="139" t="s">
        <v>103</v>
      </c>
      <c r="J1104" s="682">
        <v>0.3</v>
      </c>
      <c r="K1104" s="682">
        <v>0.3</v>
      </c>
      <c r="L1104" s="694"/>
      <c r="M1104" s="567"/>
      <c r="N1104" s="140" t="s">
        <v>1049</v>
      </c>
      <c r="O1104" s="140"/>
    </row>
    <row r="1105" spans="1:16" ht="38.25" x14ac:dyDescent="0.2">
      <c r="A1105" s="868">
        <v>169</v>
      </c>
      <c r="B1105" s="98" t="s">
        <v>3362</v>
      </c>
      <c r="C1105" s="10" t="s">
        <v>1736</v>
      </c>
      <c r="D1105" s="121"/>
      <c r="E1105" s="121">
        <v>10</v>
      </c>
      <c r="F1105" s="121">
        <v>10</v>
      </c>
      <c r="G1105" s="121">
        <v>10</v>
      </c>
      <c r="H1105" s="121">
        <v>10</v>
      </c>
      <c r="I1105" s="121">
        <v>10</v>
      </c>
      <c r="J1105" s="695">
        <f>SUM(J1106:J1111)</f>
        <v>8.6</v>
      </c>
      <c r="K1105" s="695">
        <f>SUM(K1106:K1111)</f>
        <v>8.6</v>
      </c>
      <c r="L1105" s="695">
        <f>SUM(L1106:L1111)</f>
        <v>0</v>
      </c>
      <c r="M1105" s="695">
        <f>SUM(M1106:M1111)</f>
        <v>0</v>
      </c>
      <c r="N1105" s="126" t="s">
        <v>786</v>
      </c>
      <c r="O1105" s="126"/>
    </row>
    <row r="1106" spans="1:16" ht="38.25" x14ac:dyDescent="0.2">
      <c r="A1106" s="868" t="s">
        <v>2973</v>
      </c>
      <c r="B1106" s="53" t="s">
        <v>2286</v>
      </c>
      <c r="C1106" s="99" t="s">
        <v>815</v>
      </c>
      <c r="D1106" s="139"/>
      <c r="E1106" s="139" t="s">
        <v>103</v>
      </c>
      <c r="F1106" s="139" t="s">
        <v>103</v>
      </c>
      <c r="G1106" s="139" t="s">
        <v>103</v>
      </c>
      <c r="H1106" s="139" t="s">
        <v>103</v>
      </c>
      <c r="I1106" s="139" t="s">
        <v>103</v>
      </c>
      <c r="J1106" s="682">
        <v>0.1</v>
      </c>
      <c r="K1106" s="682">
        <v>0.1</v>
      </c>
      <c r="L1106" s="694"/>
      <c r="M1106" s="567"/>
      <c r="N1106" s="140" t="s">
        <v>520</v>
      </c>
      <c r="O1106" s="140"/>
    </row>
    <row r="1107" spans="1:16" ht="38.25" x14ac:dyDescent="0.2">
      <c r="A1107" s="868" t="s">
        <v>2974</v>
      </c>
      <c r="B1107" s="53" t="s">
        <v>2400</v>
      </c>
      <c r="C1107" s="99" t="s">
        <v>296</v>
      </c>
      <c r="D1107" s="139"/>
      <c r="E1107" s="139" t="s">
        <v>103</v>
      </c>
      <c r="F1107" s="139" t="s">
        <v>103</v>
      </c>
      <c r="G1107" s="139"/>
      <c r="H1107" s="139"/>
      <c r="I1107" s="139"/>
      <c r="J1107" s="682">
        <v>0.1</v>
      </c>
      <c r="K1107" s="682">
        <v>0.1</v>
      </c>
      <c r="L1107" s="694"/>
      <c r="M1107" s="567"/>
      <c r="N1107" s="125" t="s">
        <v>786</v>
      </c>
      <c r="O1107" s="140"/>
    </row>
    <row r="1108" spans="1:16" ht="51" x14ac:dyDescent="0.2">
      <c r="A1108" s="868" t="s">
        <v>2975</v>
      </c>
      <c r="B1108" s="53" t="s">
        <v>2538</v>
      </c>
      <c r="C1108" s="99" t="s">
        <v>816</v>
      </c>
      <c r="D1108" s="139"/>
      <c r="E1108" s="139" t="s">
        <v>103</v>
      </c>
      <c r="F1108" s="139" t="s">
        <v>103</v>
      </c>
      <c r="G1108" s="139" t="s">
        <v>103</v>
      </c>
      <c r="H1108" s="139" t="s">
        <v>103</v>
      </c>
      <c r="I1108" s="139" t="s">
        <v>103</v>
      </c>
      <c r="J1108" s="682">
        <v>3</v>
      </c>
      <c r="K1108" s="682">
        <v>3</v>
      </c>
      <c r="L1108" s="694"/>
      <c r="M1108" s="567"/>
      <c r="N1108" s="140" t="s">
        <v>1050</v>
      </c>
      <c r="O1108" s="140"/>
    </row>
    <row r="1109" spans="1:16" ht="38.25" x14ac:dyDescent="0.2">
      <c r="A1109" s="868" t="s">
        <v>2976</v>
      </c>
      <c r="B1109" s="53" t="s">
        <v>2617</v>
      </c>
      <c r="C1109" s="99" t="s">
        <v>295</v>
      </c>
      <c r="D1109" s="139"/>
      <c r="E1109" s="139" t="s">
        <v>103</v>
      </c>
      <c r="F1109" s="139"/>
      <c r="G1109" s="139"/>
      <c r="H1109" s="139"/>
      <c r="I1109" s="139"/>
      <c r="J1109" s="682">
        <v>0.1</v>
      </c>
      <c r="K1109" s="682">
        <v>0.1</v>
      </c>
      <c r="L1109" s="694"/>
      <c r="M1109" s="567"/>
      <c r="N1109" s="140" t="s">
        <v>1051</v>
      </c>
      <c r="O1109" s="140"/>
    </row>
    <row r="1110" spans="1:16" ht="25.5" x14ac:dyDescent="0.2">
      <c r="A1110" s="868" t="s">
        <v>2977</v>
      </c>
      <c r="B1110" s="53" t="s">
        <v>2707</v>
      </c>
      <c r="C1110" s="99" t="s">
        <v>817</v>
      </c>
      <c r="D1110" s="139"/>
      <c r="E1110" s="139" t="s">
        <v>103</v>
      </c>
      <c r="F1110" s="139" t="s">
        <v>103</v>
      </c>
      <c r="G1110" s="139" t="s">
        <v>103</v>
      </c>
      <c r="H1110" s="139" t="s">
        <v>103</v>
      </c>
      <c r="I1110" s="139" t="s">
        <v>103</v>
      </c>
      <c r="J1110" s="682">
        <v>0.3</v>
      </c>
      <c r="K1110" s="682">
        <v>0.3</v>
      </c>
      <c r="L1110" s="694"/>
      <c r="M1110" s="567"/>
      <c r="N1110" s="140" t="s">
        <v>1046</v>
      </c>
      <c r="O1110" s="140"/>
    </row>
    <row r="1111" spans="1:16" s="252" customFormat="1" ht="51" x14ac:dyDescent="0.2">
      <c r="A1111" s="868" t="s">
        <v>2978</v>
      </c>
      <c r="B1111" s="53" t="s">
        <v>2760</v>
      </c>
      <c r="C1111" s="99" t="s">
        <v>818</v>
      </c>
      <c r="D1111" s="139"/>
      <c r="E1111" s="139" t="s">
        <v>103</v>
      </c>
      <c r="F1111" s="139" t="s">
        <v>103</v>
      </c>
      <c r="G1111" s="139" t="s">
        <v>103</v>
      </c>
      <c r="H1111" s="139" t="s">
        <v>103</v>
      </c>
      <c r="I1111" s="139" t="s">
        <v>103</v>
      </c>
      <c r="J1111" s="682">
        <v>5</v>
      </c>
      <c r="K1111" s="682">
        <v>5</v>
      </c>
      <c r="L1111" s="694"/>
      <c r="M1111" s="567"/>
      <c r="N1111" s="140" t="s">
        <v>1052</v>
      </c>
      <c r="O1111" s="140"/>
      <c r="P1111" s="415"/>
    </row>
    <row r="1112" spans="1:16" ht="38.25" x14ac:dyDescent="0.2">
      <c r="A1112" s="868">
        <v>170</v>
      </c>
      <c r="B1112" s="98" t="s">
        <v>3134</v>
      </c>
      <c r="C1112" s="10" t="s">
        <v>1889</v>
      </c>
      <c r="D1112" s="126"/>
      <c r="E1112" s="126" t="s">
        <v>819</v>
      </c>
      <c r="F1112" s="126" t="s">
        <v>820</v>
      </c>
      <c r="G1112" s="126" t="s">
        <v>821</v>
      </c>
      <c r="H1112" s="126" t="s">
        <v>822</v>
      </c>
      <c r="I1112" s="126" t="s">
        <v>822</v>
      </c>
      <c r="J1112" s="695">
        <f>SUM(J1113:J1117)</f>
        <v>39.1</v>
      </c>
      <c r="K1112" s="695">
        <f>SUM(K1113:K1117)</f>
        <v>39.1</v>
      </c>
      <c r="L1112" s="695">
        <f>SUM(L1113:L1117)</f>
        <v>0</v>
      </c>
      <c r="M1112" s="695">
        <f>SUM(M1113:M1117)</f>
        <v>0</v>
      </c>
      <c r="N1112" s="126" t="s">
        <v>1053</v>
      </c>
      <c r="O1112" s="126"/>
    </row>
    <row r="1113" spans="1:16" ht="38.25" x14ac:dyDescent="0.2">
      <c r="A1113" s="868" t="s">
        <v>2973</v>
      </c>
      <c r="B1113" s="53" t="s">
        <v>2287</v>
      </c>
      <c r="C1113" s="99" t="s">
        <v>823</v>
      </c>
      <c r="D1113" s="139"/>
      <c r="E1113" s="139" t="s">
        <v>103</v>
      </c>
      <c r="F1113" s="139" t="s">
        <v>103</v>
      </c>
      <c r="G1113" s="139" t="s">
        <v>103</v>
      </c>
      <c r="H1113" s="139" t="s">
        <v>103</v>
      </c>
      <c r="I1113" s="139" t="s">
        <v>103</v>
      </c>
      <c r="J1113" s="682">
        <v>0.1</v>
      </c>
      <c r="K1113" s="682">
        <v>0.1</v>
      </c>
      <c r="L1113" s="694"/>
      <c r="M1113" s="567"/>
      <c r="N1113" s="140" t="s">
        <v>520</v>
      </c>
      <c r="O1113" s="140"/>
    </row>
    <row r="1114" spans="1:16" s="252" customFormat="1" ht="25.5" x14ac:dyDescent="0.2">
      <c r="A1114" s="868" t="s">
        <v>2974</v>
      </c>
      <c r="B1114" s="53" t="s">
        <v>2401</v>
      </c>
      <c r="C1114" s="99" t="s">
        <v>824</v>
      </c>
      <c r="D1114" s="139"/>
      <c r="E1114" s="139" t="s">
        <v>103</v>
      </c>
      <c r="F1114" s="139" t="s">
        <v>103</v>
      </c>
      <c r="G1114" s="139" t="s">
        <v>103</v>
      </c>
      <c r="H1114" s="139" t="s">
        <v>103</v>
      </c>
      <c r="I1114" s="139" t="s">
        <v>103</v>
      </c>
      <c r="J1114" s="682">
        <v>5</v>
      </c>
      <c r="K1114" s="682">
        <v>5</v>
      </c>
      <c r="L1114" s="694"/>
      <c r="M1114" s="567"/>
      <c r="N1114" s="140" t="s">
        <v>520</v>
      </c>
      <c r="O1114" s="140"/>
      <c r="P1114" s="415"/>
    </row>
    <row r="1115" spans="1:16" ht="38.25" x14ac:dyDescent="0.2">
      <c r="A1115" s="868" t="s">
        <v>2975</v>
      </c>
      <c r="B1115" s="53" t="s">
        <v>2539</v>
      </c>
      <c r="C1115" s="99" t="s">
        <v>825</v>
      </c>
      <c r="D1115" s="139"/>
      <c r="E1115" s="139" t="s">
        <v>103</v>
      </c>
      <c r="F1115" s="139" t="s">
        <v>103</v>
      </c>
      <c r="G1115" s="139" t="s">
        <v>103</v>
      </c>
      <c r="H1115" s="139" t="s">
        <v>103</v>
      </c>
      <c r="I1115" s="139" t="s">
        <v>103</v>
      </c>
      <c r="J1115" s="682">
        <v>4</v>
      </c>
      <c r="K1115" s="682">
        <v>4</v>
      </c>
      <c r="L1115" s="694"/>
      <c r="M1115" s="567"/>
      <c r="N1115" s="140" t="s">
        <v>520</v>
      </c>
      <c r="O1115" s="140"/>
    </row>
    <row r="1116" spans="1:16" ht="63.75" x14ac:dyDescent="0.2">
      <c r="A1116" s="868" t="s">
        <v>2976</v>
      </c>
      <c r="B1116" s="53" t="s">
        <v>2618</v>
      </c>
      <c r="C1116" s="99" t="s">
        <v>1571</v>
      </c>
      <c r="D1116" s="139"/>
      <c r="E1116" s="139" t="s">
        <v>103</v>
      </c>
      <c r="F1116" s="139" t="s">
        <v>103</v>
      </c>
      <c r="G1116" s="139" t="s">
        <v>103</v>
      </c>
      <c r="H1116" s="139" t="s">
        <v>103</v>
      </c>
      <c r="I1116" s="139" t="s">
        <v>103</v>
      </c>
      <c r="J1116" s="682">
        <v>10</v>
      </c>
      <c r="K1116" s="682">
        <v>10</v>
      </c>
      <c r="L1116" s="694"/>
      <c r="M1116" s="567"/>
      <c r="N1116" s="140" t="s">
        <v>520</v>
      </c>
      <c r="O1116" s="140"/>
    </row>
    <row r="1117" spans="1:16" ht="25.5" x14ac:dyDescent="0.2">
      <c r="A1117" s="868" t="s">
        <v>2977</v>
      </c>
      <c r="B1117" s="53" t="s">
        <v>2708</v>
      </c>
      <c r="C1117" s="99" t="s">
        <v>596</v>
      </c>
      <c r="D1117" s="139"/>
      <c r="E1117" s="139" t="s">
        <v>103</v>
      </c>
      <c r="F1117" s="139" t="s">
        <v>103</v>
      </c>
      <c r="G1117" s="139" t="s">
        <v>103</v>
      </c>
      <c r="H1117" s="139" t="s">
        <v>103</v>
      </c>
      <c r="I1117" s="139" t="s">
        <v>103</v>
      </c>
      <c r="J1117" s="682">
        <v>20</v>
      </c>
      <c r="K1117" s="682">
        <v>20</v>
      </c>
      <c r="L1117" s="694"/>
      <c r="M1117" s="567"/>
      <c r="N1117" s="140" t="s">
        <v>520</v>
      </c>
      <c r="O1117" s="140"/>
    </row>
    <row r="1118" spans="1:16" ht="51" x14ac:dyDescent="0.2">
      <c r="A1118" s="1052">
        <v>171</v>
      </c>
      <c r="B1118" s="1100" t="s">
        <v>3135</v>
      </c>
      <c r="C1118" s="2" t="s">
        <v>1735</v>
      </c>
      <c r="D1118" s="390"/>
      <c r="E1118" s="120">
        <v>55.2</v>
      </c>
      <c r="F1118" s="199" t="s">
        <v>826</v>
      </c>
      <c r="G1118" s="199" t="s">
        <v>827</v>
      </c>
      <c r="H1118" s="199" t="s">
        <v>827</v>
      </c>
      <c r="I1118" s="199" t="s">
        <v>828</v>
      </c>
      <c r="J1118" s="1085">
        <f>J1121+J1127</f>
        <v>112.3</v>
      </c>
      <c r="K1118" s="1085">
        <f>K1121+K1127</f>
        <v>112.3</v>
      </c>
      <c r="L1118" s="1085">
        <f>L1121+L1127</f>
        <v>0</v>
      </c>
      <c r="M1118" s="1085">
        <f>M1121+M1127</f>
        <v>0</v>
      </c>
      <c r="N1118" s="961" t="s">
        <v>520</v>
      </c>
      <c r="O1118" s="199"/>
    </row>
    <row r="1119" spans="1:16" ht="51" x14ac:dyDescent="0.2">
      <c r="A1119" s="1053"/>
      <c r="B1119" s="1091"/>
      <c r="C1119" s="2" t="s">
        <v>290</v>
      </c>
      <c r="D1119" s="120" t="s">
        <v>662</v>
      </c>
      <c r="E1119" s="199" t="s">
        <v>829</v>
      </c>
      <c r="F1119" s="199" t="s">
        <v>829</v>
      </c>
      <c r="G1119" s="199" t="s">
        <v>829</v>
      </c>
      <c r="H1119" s="199" t="s">
        <v>829</v>
      </c>
      <c r="I1119" s="199" t="s">
        <v>829</v>
      </c>
      <c r="J1119" s="1086"/>
      <c r="K1119" s="1086"/>
      <c r="L1119" s="1086"/>
      <c r="M1119" s="1086"/>
      <c r="N1119" s="962"/>
      <c r="O1119" s="199"/>
    </row>
    <row r="1120" spans="1:16" ht="38.25" x14ac:dyDescent="0.2">
      <c r="A1120" s="1054"/>
      <c r="B1120" s="1092"/>
      <c r="C1120" s="2" t="s">
        <v>830</v>
      </c>
      <c r="D1120" s="120">
        <v>25.7</v>
      </c>
      <c r="E1120" s="199" t="s">
        <v>831</v>
      </c>
      <c r="F1120" s="199" t="s">
        <v>832</v>
      </c>
      <c r="G1120" s="199" t="s">
        <v>835</v>
      </c>
      <c r="H1120" s="199" t="s">
        <v>833</v>
      </c>
      <c r="I1120" s="199" t="s">
        <v>834</v>
      </c>
      <c r="J1120" s="1087"/>
      <c r="K1120" s="1087"/>
      <c r="L1120" s="1087"/>
      <c r="M1120" s="1087"/>
      <c r="N1120" s="963"/>
      <c r="O1120" s="199"/>
    </row>
    <row r="1121" spans="1:16" s="252" customFormat="1" ht="51" x14ac:dyDescent="0.2">
      <c r="A1121" s="874">
        <v>172</v>
      </c>
      <c r="B1121" s="98" t="s">
        <v>3363</v>
      </c>
      <c r="C1121" s="10" t="s">
        <v>1111</v>
      </c>
      <c r="D1121" s="126"/>
      <c r="E1121" s="126" t="s">
        <v>836</v>
      </c>
      <c r="F1121" s="126" t="s">
        <v>837</v>
      </c>
      <c r="G1121" s="126" t="s">
        <v>836</v>
      </c>
      <c r="H1121" s="126" t="s">
        <v>836</v>
      </c>
      <c r="I1121" s="126" t="s">
        <v>838</v>
      </c>
      <c r="J1121" s="695">
        <f>SUM(J1122:J1126)</f>
        <v>112.1</v>
      </c>
      <c r="K1121" s="695">
        <f>SUM(K1122:K1126)</f>
        <v>112.1</v>
      </c>
      <c r="L1121" s="695">
        <f>SUM(L1122:L1126)</f>
        <v>0</v>
      </c>
      <c r="M1121" s="695">
        <f>SUM(M1122:M1126)</f>
        <v>0</v>
      </c>
      <c r="N1121" s="126" t="s">
        <v>520</v>
      </c>
      <c r="O1121" s="126"/>
      <c r="P1121" s="415"/>
    </row>
    <row r="1122" spans="1:16" s="252" customFormat="1" ht="51" x14ac:dyDescent="0.2">
      <c r="A1122" s="874" t="s">
        <v>2973</v>
      </c>
      <c r="B1122" s="53" t="s">
        <v>2288</v>
      </c>
      <c r="C1122" s="99" t="s">
        <v>839</v>
      </c>
      <c r="D1122" s="139"/>
      <c r="E1122" s="139" t="s">
        <v>103</v>
      </c>
      <c r="F1122" s="139"/>
      <c r="G1122" s="139" t="s">
        <v>103</v>
      </c>
      <c r="H1122" s="139"/>
      <c r="I1122" s="139" t="s">
        <v>103</v>
      </c>
      <c r="J1122" s="682">
        <v>5</v>
      </c>
      <c r="K1122" s="682">
        <v>5</v>
      </c>
      <c r="L1122" s="694"/>
      <c r="M1122" s="567"/>
      <c r="N1122" s="140" t="s">
        <v>520</v>
      </c>
      <c r="O1122" s="140"/>
      <c r="P1122" s="415"/>
    </row>
    <row r="1123" spans="1:16" ht="25.5" x14ac:dyDescent="0.2">
      <c r="A1123" s="874" t="s">
        <v>2974</v>
      </c>
      <c r="B1123" s="53" t="s">
        <v>2402</v>
      </c>
      <c r="C1123" s="99" t="s">
        <v>1228</v>
      </c>
      <c r="D1123" s="139"/>
      <c r="E1123" s="139" t="s">
        <v>103</v>
      </c>
      <c r="F1123" s="139" t="s">
        <v>103</v>
      </c>
      <c r="G1123" s="139" t="s">
        <v>103</v>
      </c>
      <c r="H1123" s="139" t="s">
        <v>103</v>
      </c>
      <c r="I1123" s="139" t="s">
        <v>103</v>
      </c>
      <c r="J1123" s="682">
        <v>5</v>
      </c>
      <c r="K1123" s="682">
        <v>5</v>
      </c>
      <c r="L1123" s="694"/>
      <c r="M1123" s="567"/>
      <c r="N1123" s="140" t="s">
        <v>520</v>
      </c>
      <c r="O1123" s="140"/>
    </row>
    <row r="1124" spans="1:16" ht="38.25" x14ac:dyDescent="0.2">
      <c r="A1124" s="874" t="s">
        <v>2975</v>
      </c>
      <c r="B1124" s="53" t="s">
        <v>2540</v>
      </c>
      <c r="C1124" s="99" t="s">
        <v>812</v>
      </c>
      <c r="D1124" s="139"/>
      <c r="E1124" s="139" t="s">
        <v>103</v>
      </c>
      <c r="F1124" s="139" t="s">
        <v>103</v>
      </c>
      <c r="G1124" s="139" t="s">
        <v>103</v>
      </c>
      <c r="H1124" s="139" t="s">
        <v>103</v>
      </c>
      <c r="I1124" s="139" t="s">
        <v>103</v>
      </c>
      <c r="J1124" s="682">
        <v>2</v>
      </c>
      <c r="K1124" s="682">
        <v>2</v>
      </c>
      <c r="L1124" s="694"/>
      <c r="M1124" s="567"/>
      <c r="N1124" s="140" t="s">
        <v>520</v>
      </c>
      <c r="O1124" s="140"/>
    </row>
    <row r="1125" spans="1:16" ht="51" x14ac:dyDescent="0.2">
      <c r="A1125" s="874" t="s">
        <v>2976</v>
      </c>
      <c r="B1125" s="53" t="s">
        <v>2619</v>
      </c>
      <c r="C1125" s="99" t="s">
        <v>840</v>
      </c>
      <c r="D1125" s="139"/>
      <c r="E1125" s="139" t="s">
        <v>103</v>
      </c>
      <c r="F1125" s="139" t="s">
        <v>103</v>
      </c>
      <c r="G1125" s="139" t="s">
        <v>103</v>
      </c>
      <c r="H1125" s="139" t="s">
        <v>103</v>
      </c>
      <c r="I1125" s="139" t="s">
        <v>103</v>
      </c>
      <c r="J1125" s="682">
        <v>100</v>
      </c>
      <c r="K1125" s="682">
        <v>100</v>
      </c>
      <c r="L1125" s="694"/>
      <c r="M1125" s="567"/>
      <c r="N1125" s="140" t="s">
        <v>520</v>
      </c>
      <c r="O1125" s="140"/>
    </row>
    <row r="1126" spans="1:16" ht="63.75" x14ac:dyDescent="0.2">
      <c r="A1126" s="874" t="s">
        <v>2977</v>
      </c>
      <c r="B1126" s="53" t="s">
        <v>2709</v>
      </c>
      <c r="C1126" s="99" t="s">
        <v>841</v>
      </c>
      <c r="D1126" s="139"/>
      <c r="E1126" s="139" t="s">
        <v>103</v>
      </c>
      <c r="F1126" s="139" t="s">
        <v>103</v>
      </c>
      <c r="G1126" s="139"/>
      <c r="H1126" s="139"/>
      <c r="I1126" s="139"/>
      <c r="J1126" s="682">
        <v>0.1</v>
      </c>
      <c r="K1126" s="682">
        <v>0.1</v>
      </c>
      <c r="L1126" s="694"/>
      <c r="M1126" s="567"/>
      <c r="N1126" s="140" t="s">
        <v>1054</v>
      </c>
      <c r="O1126" s="140"/>
    </row>
    <row r="1127" spans="1:16" ht="38.25" x14ac:dyDescent="0.2">
      <c r="A1127" s="874">
        <v>173</v>
      </c>
      <c r="B1127" s="98" t="s">
        <v>3364</v>
      </c>
      <c r="C1127" s="10" t="s">
        <v>1734</v>
      </c>
      <c r="D1127" s="126"/>
      <c r="E1127" s="126" t="s">
        <v>842</v>
      </c>
      <c r="F1127" s="126" t="s">
        <v>842</v>
      </c>
      <c r="G1127" s="126" t="s">
        <v>842</v>
      </c>
      <c r="H1127" s="126" t="s">
        <v>842</v>
      </c>
      <c r="I1127" s="126" t="s">
        <v>842</v>
      </c>
      <c r="J1127" s="695">
        <f>SUM(J1128:J1129)</f>
        <v>0.2</v>
      </c>
      <c r="K1127" s="695">
        <f>SUM(K1128:K1129)</f>
        <v>0.2</v>
      </c>
      <c r="L1127" s="695">
        <f>SUM(L1128:L1129)</f>
        <v>0</v>
      </c>
      <c r="M1127" s="695">
        <f>SUM(M1128:M1129)</f>
        <v>0</v>
      </c>
      <c r="N1127" s="126" t="s">
        <v>1055</v>
      </c>
      <c r="O1127" s="126"/>
    </row>
    <row r="1128" spans="1:16" ht="38.25" x14ac:dyDescent="0.2">
      <c r="A1128" s="874" t="s">
        <v>2973</v>
      </c>
      <c r="B1128" s="53" t="s">
        <v>2289</v>
      </c>
      <c r="C1128" s="99" t="s">
        <v>843</v>
      </c>
      <c r="D1128" s="139"/>
      <c r="E1128" s="139" t="s">
        <v>103</v>
      </c>
      <c r="F1128" s="139" t="s">
        <v>103</v>
      </c>
      <c r="G1128" s="139" t="s">
        <v>103</v>
      </c>
      <c r="H1128" s="139" t="s">
        <v>103</v>
      </c>
      <c r="I1128" s="139" t="s">
        <v>103</v>
      </c>
      <c r="J1128" s="682">
        <v>0.1</v>
      </c>
      <c r="K1128" s="682">
        <v>0.1</v>
      </c>
      <c r="L1128" s="694"/>
      <c r="M1128" s="567"/>
      <c r="N1128" s="125" t="s">
        <v>1055</v>
      </c>
      <c r="O1128" s="140"/>
    </row>
    <row r="1129" spans="1:16" ht="63.75" x14ac:dyDescent="0.2">
      <c r="A1129" s="874" t="s">
        <v>2974</v>
      </c>
      <c r="B1129" s="53" t="s">
        <v>2403</v>
      </c>
      <c r="C1129" s="99" t="s">
        <v>844</v>
      </c>
      <c r="D1129" s="139"/>
      <c r="E1129" s="139" t="s">
        <v>103</v>
      </c>
      <c r="F1129" s="139" t="s">
        <v>103</v>
      </c>
      <c r="G1129" s="139" t="s">
        <v>103</v>
      </c>
      <c r="H1129" s="139" t="s">
        <v>103</v>
      </c>
      <c r="I1129" s="139" t="s">
        <v>103</v>
      </c>
      <c r="J1129" s="687">
        <v>0.1</v>
      </c>
      <c r="K1129" s="687">
        <v>0.1</v>
      </c>
      <c r="L1129" s="696"/>
      <c r="M1129" s="697"/>
      <c r="N1129" s="125" t="s">
        <v>1055</v>
      </c>
      <c r="O1129" s="140" t="s">
        <v>12</v>
      </c>
    </row>
    <row r="1130" spans="1:16" x14ac:dyDescent="0.2">
      <c r="A1130" s="1099" t="s">
        <v>1824</v>
      </c>
      <c r="B1130" s="1099"/>
      <c r="C1130" s="1099"/>
      <c r="D1130" s="1099"/>
      <c r="E1130" s="1099"/>
      <c r="F1130" s="1099"/>
      <c r="G1130" s="1099"/>
      <c r="H1130" s="1099"/>
      <c r="I1130" s="1099"/>
      <c r="J1130" s="645">
        <f>J1084</f>
        <v>162.80000000000001</v>
      </c>
      <c r="K1130" s="645">
        <f>K1084</f>
        <v>162.80000000000001</v>
      </c>
      <c r="L1130" s="645">
        <f>L1084</f>
        <v>0</v>
      </c>
      <c r="M1130" s="645">
        <f>M1084</f>
        <v>0</v>
      </c>
      <c r="N1130" s="278"/>
      <c r="O1130" s="278"/>
    </row>
    <row r="1131" spans="1:16" x14ac:dyDescent="0.2">
      <c r="A1131" s="1099" t="s">
        <v>363</v>
      </c>
      <c r="B1131" s="1099"/>
      <c r="C1131" s="1099"/>
      <c r="D1131" s="1099"/>
      <c r="E1131" s="1099"/>
      <c r="F1131" s="1099"/>
      <c r="G1131" s="1099"/>
      <c r="H1131" s="1099"/>
      <c r="I1131" s="1099"/>
      <c r="J1131" s="572">
        <f>SUM(K1131:M1131)</f>
        <v>100</v>
      </c>
      <c r="K1131" s="645">
        <f>K1130/$J1130*100</f>
        <v>100</v>
      </c>
      <c r="L1131" s="645">
        <f>L1130/$J1130*100</f>
        <v>0</v>
      </c>
      <c r="M1131" s="645">
        <f>M1130/$J1130*100</f>
        <v>0</v>
      </c>
      <c r="N1131" s="278"/>
      <c r="O1131" s="438"/>
    </row>
    <row r="1132" spans="1:16" ht="15.75" x14ac:dyDescent="0.2">
      <c r="A1132" s="1046" t="s">
        <v>2965</v>
      </c>
      <c r="B1132" s="1046"/>
      <c r="C1132" s="1046"/>
      <c r="D1132" s="1046"/>
      <c r="E1132" s="1046"/>
      <c r="F1132" s="1046"/>
      <c r="G1132" s="1046"/>
      <c r="H1132" s="1046"/>
      <c r="I1132" s="1046"/>
      <c r="J1132" s="1046"/>
      <c r="K1132" s="1046"/>
      <c r="L1132" s="1046"/>
      <c r="M1132" s="1046"/>
      <c r="N1132" s="1046"/>
      <c r="O1132" s="1046"/>
    </row>
    <row r="1133" spans="1:16" ht="63.75" x14ac:dyDescent="0.2">
      <c r="A1133" s="1053">
        <v>174</v>
      </c>
      <c r="B1133" s="1162" t="s">
        <v>3136</v>
      </c>
      <c r="C1133" s="26" t="s">
        <v>1733</v>
      </c>
      <c r="D1133" s="801">
        <v>29.3</v>
      </c>
      <c r="E1133" s="800" t="s">
        <v>845</v>
      </c>
      <c r="F1133" s="800" t="s">
        <v>846</v>
      </c>
      <c r="G1133" s="800" t="s">
        <v>847</v>
      </c>
      <c r="H1133" s="800" t="s">
        <v>848</v>
      </c>
      <c r="I1133" s="800" t="s">
        <v>849</v>
      </c>
      <c r="J1133" s="1101">
        <f>J1142+J1210</f>
        <v>969.22</v>
      </c>
      <c r="K1133" s="1101">
        <f>K1142+K1210</f>
        <v>968.72</v>
      </c>
      <c r="L1133" s="1101">
        <f>L1142+L1210</f>
        <v>0.5</v>
      </c>
      <c r="M1133" s="1101">
        <f>M1142+M1210</f>
        <v>0</v>
      </c>
      <c r="N1133" s="1021" t="s">
        <v>1056</v>
      </c>
      <c r="O1133" s="800"/>
    </row>
    <row r="1134" spans="1:16" s="252" customFormat="1" ht="25.5" x14ac:dyDescent="0.2">
      <c r="A1134" s="1053"/>
      <c r="B1134" s="1162"/>
      <c r="C1134" s="27" t="s">
        <v>237</v>
      </c>
      <c r="D1134" s="116">
        <v>7.2</v>
      </c>
      <c r="E1134" s="198" t="s">
        <v>850</v>
      </c>
      <c r="F1134" s="198" t="s">
        <v>851</v>
      </c>
      <c r="G1134" s="198" t="s">
        <v>852</v>
      </c>
      <c r="H1134" s="198" t="s">
        <v>853</v>
      </c>
      <c r="I1134" s="198" t="s">
        <v>854</v>
      </c>
      <c r="J1134" s="1101"/>
      <c r="K1134" s="1101"/>
      <c r="L1134" s="1101"/>
      <c r="M1134" s="1101"/>
      <c r="N1134" s="1021"/>
      <c r="O1134" s="198"/>
      <c r="P1134" s="415"/>
    </row>
    <row r="1135" spans="1:16" s="252" customFormat="1" ht="25.5" x14ac:dyDescent="0.2">
      <c r="A1135" s="1053"/>
      <c r="B1135" s="1162"/>
      <c r="C1135" s="27" t="s">
        <v>127</v>
      </c>
      <c r="D1135" s="116">
        <v>49.3</v>
      </c>
      <c r="E1135" s="198" t="s">
        <v>855</v>
      </c>
      <c r="F1135" s="198" t="s">
        <v>856</v>
      </c>
      <c r="G1135" s="198" t="s">
        <v>857</v>
      </c>
      <c r="H1135" s="198" t="s">
        <v>858</v>
      </c>
      <c r="I1135" s="198" t="s">
        <v>859</v>
      </c>
      <c r="J1135" s="1101"/>
      <c r="K1135" s="1101"/>
      <c r="L1135" s="1101"/>
      <c r="M1135" s="1101"/>
      <c r="N1135" s="1021"/>
      <c r="O1135" s="198"/>
      <c r="P1135" s="415"/>
    </row>
    <row r="1136" spans="1:16" s="252" customFormat="1" ht="25.5" x14ac:dyDescent="0.2">
      <c r="A1136" s="1053"/>
      <c r="B1136" s="1162"/>
      <c r="C1136" s="27" t="s">
        <v>239</v>
      </c>
      <c r="D1136" s="116">
        <v>35.200000000000003</v>
      </c>
      <c r="E1136" s="198" t="s">
        <v>859</v>
      </c>
      <c r="F1136" s="198" t="s">
        <v>860</v>
      </c>
      <c r="G1136" s="198" t="s">
        <v>861</v>
      </c>
      <c r="H1136" s="198" t="s">
        <v>862</v>
      </c>
      <c r="I1136" s="198" t="s">
        <v>863</v>
      </c>
      <c r="J1136" s="1101"/>
      <c r="K1136" s="1101"/>
      <c r="L1136" s="1101"/>
      <c r="M1136" s="1101"/>
      <c r="N1136" s="1021"/>
      <c r="O1136" s="198"/>
      <c r="P1136" s="415"/>
    </row>
    <row r="1137" spans="1:16" s="252" customFormat="1" ht="25.5" x14ac:dyDescent="0.2">
      <c r="A1137" s="1053"/>
      <c r="B1137" s="1162"/>
      <c r="C1137" s="27" t="s">
        <v>240</v>
      </c>
      <c r="D1137" s="116">
        <v>27.1</v>
      </c>
      <c r="E1137" s="198" t="s">
        <v>864</v>
      </c>
      <c r="F1137" s="198" t="s">
        <v>862</v>
      </c>
      <c r="G1137" s="198" t="s">
        <v>865</v>
      </c>
      <c r="H1137" s="198" t="s">
        <v>863</v>
      </c>
      <c r="I1137" s="198" t="s">
        <v>863</v>
      </c>
      <c r="J1137" s="1101"/>
      <c r="K1137" s="1101"/>
      <c r="L1137" s="1101"/>
      <c r="M1137" s="1101"/>
      <c r="N1137" s="1022"/>
      <c r="O1137" s="198"/>
      <c r="P1137" s="415"/>
    </row>
    <row r="1138" spans="1:16" ht="38.25" x14ac:dyDescent="0.2">
      <c r="A1138" s="1053"/>
      <c r="B1138" s="1162"/>
      <c r="C1138" s="27" t="s">
        <v>241</v>
      </c>
      <c r="D1138" s="116">
        <v>0.41</v>
      </c>
      <c r="E1138" s="116">
        <v>0.5</v>
      </c>
      <c r="F1138" s="116">
        <v>0.55000000000000004</v>
      </c>
      <c r="G1138" s="116">
        <v>0.6</v>
      </c>
      <c r="H1138" s="116">
        <v>0.65</v>
      </c>
      <c r="I1138" s="116">
        <v>0.7</v>
      </c>
      <c r="J1138" s="1101"/>
      <c r="K1138" s="1101"/>
      <c r="L1138" s="1101"/>
      <c r="M1138" s="1101"/>
      <c r="N1138" s="198" t="s">
        <v>1057</v>
      </c>
      <c r="O1138" s="198"/>
    </row>
    <row r="1139" spans="1:16" ht="25.5" x14ac:dyDescent="0.2">
      <c r="A1139" s="1053"/>
      <c r="B1139" s="1162"/>
      <c r="C1139" s="27" t="s">
        <v>242</v>
      </c>
      <c r="D1139" s="116">
        <v>11.6</v>
      </c>
      <c r="E1139" s="198" t="s">
        <v>866</v>
      </c>
      <c r="F1139" s="198" t="s">
        <v>867</v>
      </c>
      <c r="G1139" s="198" t="s">
        <v>868</v>
      </c>
      <c r="H1139" s="198" t="s">
        <v>869</v>
      </c>
      <c r="I1139" s="198" t="s">
        <v>870</v>
      </c>
      <c r="J1139" s="1101"/>
      <c r="K1139" s="1101"/>
      <c r="L1139" s="1101"/>
      <c r="M1139" s="1101"/>
      <c r="N1139" s="1122" t="s">
        <v>1057</v>
      </c>
      <c r="O1139" s="198"/>
    </row>
    <row r="1140" spans="1:16" ht="25.5" x14ac:dyDescent="0.2">
      <c r="A1140" s="1053"/>
      <c r="B1140" s="1162"/>
      <c r="C1140" s="27" t="s">
        <v>244</v>
      </c>
      <c r="D1140" s="116">
        <v>9.9</v>
      </c>
      <c r="E1140" s="198" t="s">
        <v>871</v>
      </c>
      <c r="F1140" s="198" t="s">
        <v>1999</v>
      </c>
      <c r="G1140" s="198" t="s">
        <v>2000</v>
      </c>
      <c r="H1140" s="198" t="s">
        <v>2001</v>
      </c>
      <c r="I1140" s="198" t="s">
        <v>2002</v>
      </c>
      <c r="J1140" s="1101"/>
      <c r="K1140" s="1101"/>
      <c r="L1140" s="1101"/>
      <c r="M1140" s="1101"/>
      <c r="N1140" s="1021"/>
      <c r="O1140" s="198"/>
    </row>
    <row r="1141" spans="1:16" ht="25.5" x14ac:dyDescent="0.2">
      <c r="A1141" s="1053"/>
      <c r="B1141" s="1162"/>
      <c r="C1141" s="27" t="s">
        <v>246</v>
      </c>
      <c r="D1141" s="116">
        <v>12.2</v>
      </c>
      <c r="E1141" s="198" t="s">
        <v>872</v>
      </c>
      <c r="F1141" s="198" t="s">
        <v>873</v>
      </c>
      <c r="G1141" s="198" t="s">
        <v>874</v>
      </c>
      <c r="H1141" s="198" t="s">
        <v>875</v>
      </c>
      <c r="I1141" s="198" t="s">
        <v>871</v>
      </c>
      <c r="J1141" s="1102"/>
      <c r="K1141" s="1102"/>
      <c r="L1141" s="1102"/>
      <c r="M1141" s="1102"/>
      <c r="N1141" s="1022"/>
      <c r="O1141" s="198"/>
    </row>
    <row r="1142" spans="1:16" ht="51" x14ac:dyDescent="0.2">
      <c r="A1142" s="874">
        <v>175</v>
      </c>
      <c r="B1142" s="100" t="s">
        <v>3365</v>
      </c>
      <c r="C1142" s="2" t="s">
        <v>1732</v>
      </c>
      <c r="D1142" s="120" t="s">
        <v>662</v>
      </c>
      <c r="E1142" s="199" t="s">
        <v>876</v>
      </c>
      <c r="F1142" s="199" t="s">
        <v>877</v>
      </c>
      <c r="G1142" s="199" t="s">
        <v>828</v>
      </c>
      <c r="H1142" s="199" t="s">
        <v>878</v>
      </c>
      <c r="I1142" s="199" t="s">
        <v>879</v>
      </c>
      <c r="J1142" s="698">
        <f>J1143+J1154+J1162+J1172+J1182+J1192+J1200+J1203</f>
        <v>48.519999999999996</v>
      </c>
      <c r="K1142" s="699">
        <f>K1143+K1154+K1162+K1172+K1182+K1192+K1200+K1203</f>
        <v>48.019999999999996</v>
      </c>
      <c r="L1142" s="699">
        <f>L1143+L1154+L1162+L1172+L1182+L1192+L1200+L1203</f>
        <v>0.5</v>
      </c>
      <c r="M1142" s="699">
        <f>M1143+M1154+M1162+M1172+M1182+M1192+M1200+M1203</f>
        <v>0</v>
      </c>
      <c r="N1142" s="199" t="s">
        <v>983</v>
      </c>
      <c r="O1142" s="199"/>
    </row>
    <row r="1143" spans="1:16" ht="51" x14ac:dyDescent="0.2">
      <c r="A1143" s="1052">
        <v>176</v>
      </c>
      <c r="B1143" s="1082" t="s">
        <v>3366</v>
      </c>
      <c r="C1143" s="10" t="s">
        <v>2173</v>
      </c>
      <c r="D1143" s="121" t="s">
        <v>662</v>
      </c>
      <c r="E1143" s="126" t="s">
        <v>880</v>
      </c>
      <c r="F1143" s="126" t="s">
        <v>809</v>
      </c>
      <c r="G1143" s="126" t="s">
        <v>882</v>
      </c>
      <c r="H1143" s="126" t="s">
        <v>883</v>
      </c>
      <c r="I1143" s="126" t="s">
        <v>884</v>
      </c>
      <c r="J1143" s="1113">
        <f>SUM(J1145:J1153)</f>
        <v>11.99</v>
      </c>
      <c r="K1143" s="1079">
        <f>SUM(K1145:K1153)</f>
        <v>11.99</v>
      </c>
      <c r="L1143" s="1079">
        <f>SUM(L1145:L1153)</f>
        <v>0</v>
      </c>
      <c r="M1143" s="1079">
        <f>SUM(M1145:M1153)</f>
        <v>0</v>
      </c>
      <c r="N1143" s="126" t="s">
        <v>1058</v>
      </c>
      <c r="O1143" s="126"/>
    </row>
    <row r="1144" spans="1:16" ht="51" x14ac:dyDescent="0.2">
      <c r="A1144" s="1054"/>
      <c r="B1144" s="1084"/>
      <c r="C1144" s="10" t="s">
        <v>2174</v>
      </c>
      <c r="D1144" s="121" t="s">
        <v>662</v>
      </c>
      <c r="E1144" s="126" t="s">
        <v>881</v>
      </c>
      <c r="F1144" s="126" t="s">
        <v>880</v>
      </c>
      <c r="G1144" s="126" t="s">
        <v>809</v>
      </c>
      <c r="H1144" s="126" t="s">
        <v>811</v>
      </c>
      <c r="I1144" s="126" t="s">
        <v>884</v>
      </c>
      <c r="J1144" s="1114"/>
      <c r="K1144" s="1081"/>
      <c r="L1144" s="1081"/>
      <c r="M1144" s="1081"/>
      <c r="N1144" s="126" t="s">
        <v>1058</v>
      </c>
      <c r="O1144" s="126"/>
    </row>
    <row r="1145" spans="1:16" ht="63.75" x14ac:dyDescent="0.2">
      <c r="A1145" s="874" t="s">
        <v>2973</v>
      </c>
      <c r="B1145" s="53" t="s">
        <v>2290</v>
      </c>
      <c r="C1145" s="99" t="s">
        <v>248</v>
      </c>
      <c r="D1145" s="139"/>
      <c r="E1145" s="139"/>
      <c r="F1145" s="139" t="s">
        <v>103</v>
      </c>
      <c r="G1145" s="139"/>
      <c r="H1145" s="139"/>
      <c r="I1145" s="139"/>
      <c r="J1145" s="684">
        <v>0.02</v>
      </c>
      <c r="K1145" s="684">
        <v>0.02</v>
      </c>
      <c r="L1145" s="694"/>
      <c r="M1145" s="567"/>
      <c r="N1145" s="125" t="s">
        <v>1058</v>
      </c>
      <c r="O1145" s="140"/>
    </row>
    <row r="1146" spans="1:16" ht="51" x14ac:dyDescent="0.2">
      <c r="A1146" s="906" t="s">
        <v>2974</v>
      </c>
      <c r="B1146" s="53" t="s">
        <v>2404</v>
      </c>
      <c r="C1146" s="99" t="s">
        <v>249</v>
      </c>
      <c r="D1146" s="139"/>
      <c r="E1146" s="139" t="s">
        <v>103</v>
      </c>
      <c r="F1146" s="139" t="s">
        <v>103</v>
      </c>
      <c r="G1146" s="139"/>
      <c r="H1146" s="139"/>
      <c r="I1146" s="139"/>
      <c r="J1146" s="684">
        <v>0.02</v>
      </c>
      <c r="K1146" s="684">
        <v>0.02</v>
      </c>
      <c r="L1146" s="694"/>
      <c r="M1146" s="567"/>
      <c r="N1146" s="125" t="s">
        <v>1058</v>
      </c>
      <c r="O1146" s="140"/>
    </row>
    <row r="1147" spans="1:16" ht="38.25" x14ac:dyDescent="0.2">
      <c r="A1147" s="874" t="s">
        <v>2975</v>
      </c>
      <c r="B1147" s="53" t="s">
        <v>2541</v>
      </c>
      <c r="C1147" s="99" t="s">
        <v>1436</v>
      </c>
      <c r="D1147" s="139"/>
      <c r="E1147" s="139"/>
      <c r="F1147" s="139"/>
      <c r="G1147" s="139" t="s">
        <v>103</v>
      </c>
      <c r="H1147" s="139"/>
      <c r="I1147" s="139"/>
      <c r="J1147" s="684">
        <v>1</v>
      </c>
      <c r="K1147" s="684">
        <v>1</v>
      </c>
      <c r="L1147" s="694"/>
      <c r="M1147" s="567"/>
      <c r="N1147" s="140" t="s">
        <v>1059</v>
      </c>
      <c r="O1147" s="140"/>
    </row>
    <row r="1148" spans="1:16" ht="51" x14ac:dyDescent="0.2">
      <c r="A1148" s="906" t="s">
        <v>2976</v>
      </c>
      <c r="B1148" s="53" t="s">
        <v>2620</v>
      </c>
      <c r="C1148" s="99" t="s">
        <v>250</v>
      </c>
      <c r="D1148" s="139"/>
      <c r="E1148" s="139" t="s">
        <v>103</v>
      </c>
      <c r="F1148" s="139" t="s">
        <v>103</v>
      </c>
      <c r="G1148" s="139" t="s">
        <v>103</v>
      </c>
      <c r="H1148" s="139"/>
      <c r="I1148" s="139"/>
      <c r="J1148" s="684">
        <v>0.25</v>
      </c>
      <c r="K1148" s="684">
        <v>0.25</v>
      </c>
      <c r="L1148" s="694"/>
      <c r="M1148" s="567"/>
      <c r="N1148" s="140" t="s">
        <v>1059</v>
      </c>
      <c r="O1148" s="140"/>
    </row>
    <row r="1149" spans="1:16" ht="63.75" x14ac:dyDescent="0.2">
      <c r="A1149" s="874" t="s">
        <v>2977</v>
      </c>
      <c r="B1149" s="53" t="s">
        <v>2710</v>
      </c>
      <c r="C1149" s="99" t="s">
        <v>251</v>
      </c>
      <c r="D1149" s="139"/>
      <c r="E1149" s="139" t="s">
        <v>103</v>
      </c>
      <c r="F1149" s="139" t="s">
        <v>103</v>
      </c>
      <c r="G1149" s="139"/>
      <c r="H1149" s="139"/>
      <c r="I1149" s="139"/>
      <c r="J1149" s="684">
        <v>0.1</v>
      </c>
      <c r="K1149" s="684">
        <v>0.1</v>
      </c>
      <c r="L1149" s="694"/>
      <c r="M1149" s="567"/>
      <c r="N1149" s="140" t="s">
        <v>1060</v>
      </c>
      <c r="O1149" s="140"/>
    </row>
    <row r="1150" spans="1:16" s="252" customFormat="1" ht="38.25" x14ac:dyDescent="0.2">
      <c r="A1150" s="877" t="s">
        <v>2977</v>
      </c>
      <c r="B1150" s="53" t="s">
        <v>2761</v>
      </c>
      <c r="C1150" s="99" t="s">
        <v>252</v>
      </c>
      <c r="D1150" s="139"/>
      <c r="E1150" s="139"/>
      <c r="F1150" s="139"/>
      <c r="G1150" s="139" t="s">
        <v>103</v>
      </c>
      <c r="H1150" s="139" t="s">
        <v>103</v>
      </c>
      <c r="I1150" s="139" t="s">
        <v>103</v>
      </c>
      <c r="J1150" s="684">
        <v>5</v>
      </c>
      <c r="K1150" s="684">
        <v>5</v>
      </c>
      <c r="L1150" s="694"/>
      <c r="M1150" s="567"/>
      <c r="N1150" s="140" t="s">
        <v>1061</v>
      </c>
      <c r="O1150" s="140"/>
      <c r="P1150" s="415"/>
    </row>
    <row r="1151" spans="1:16" ht="76.5" x14ac:dyDescent="0.2">
      <c r="A1151" s="874" t="s">
        <v>2978</v>
      </c>
      <c r="B1151" s="53" t="s">
        <v>2825</v>
      </c>
      <c r="C1151" s="99" t="s">
        <v>253</v>
      </c>
      <c r="D1151" s="139"/>
      <c r="E1151" s="139" t="s">
        <v>103</v>
      </c>
      <c r="F1151" s="139" t="s">
        <v>103</v>
      </c>
      <c r="G1151" s="139" t="s">
        <v>103</v>
      </c>
      <c r="H1151" s="139" t="s">
        <v>103</v>
      </c>
      <c r="I1151" s="139" t="s">
        <v>103</v>
      </c>
      <c r="J1151" s="684">
        <v>0.1</v>
      </c>
      <c r="K1151" s="684">
        <v>0.1</v>
      </c>
      <c r="L1151" s="694"/>
      <c r="M1151" s="567"/>
      <c r="N1151" s="140" t="s">
        <v>1062</v>
      </c>
      <c r="O1151" s="140"/>
    </row>
    <row r="1152" spans="1:16" ht="63.75" x14ac:dyDescent="0.2">
      <c r="A1152" s="906" t="s">
        <v>2979</v>
      </c>
      <c r="B1152" s="53" t="s">
        <v>2852</v>
      </c>
      <c r="C1152" s="99" t="s">
        <v>254</v>
      </c>
      <c r="D1152" s="139"/>
      <c r="E1152" s="139" t="s">
        <v>103</v>
      </c>
      <c r="F1152" s="139" t="s">
        <v>103</v>
      </c>
      <c r="G1152" s="139" t="s">
        <v>103</v>
      </c>
      <c r="H1152" s="139" t="s">
        <v>103</v>
      </c>
      <c r="I1152" s="139" t="s">
        <v>103</v>
      </c>
      <c r="J1152" s="684">
        <v>5</v>
      </c>
      <c r="K1152" s="684">
        <v>5</v>
      </c>
      <c r="L1152" s="694"/>
      <c r="M1152" s="567"/>
      <c r="N1152" s="140" t="s">
        <v>1063</v>
      </c>
      <c r="O1152" s="140"/>
    </row>
    <row r="1153" spans="1:16" ht="51" x14ac:dyDescent="0.2">
      <c r="A1153" s="874" t="s">
        <v>2980</v>
      </c>
      <c r="B1153" s="53" t="s">
        <v>2889</v>
      </c>
      <c r="C1153" s="99" t="s">
        <v>255</v>
      </c>
      <c r="D1153" s="139"/>
      <c r="E1153" s="139" t="s">
        <v>103</v>
      </c>
      <c r="F1153" s="139" t="s">
        <v>103</v>
      </c>
      <c r="G1153" s="139" t="s">
        <v>103</v>
      </c>
      <c r="H1153" s="139" t="s">
        <v>103</v>
      </c>
      <c r="I1153" s="139" t="s">
        <v>103</v>
      </c>
      <c r="J1153" s="684">
        <v>0.5</v>
      </c>
      <c r="K1153" s="684">
        <v>0.5</v>
      </c>
      <c r="L1153" s="694"/>
      <c r="M1153" s="567"/>
      <c r="N1153" s="140" t="s">
        <v>1059</v>
      </c>
      <c r="O1153" s="140"/>
    </row>
    <row r="1154" spans="1:16" ht="38.25" x14ac:dyDescent="0.2">
      <c r="A1154" s="1052">
        <v>177</v>
      </c>
      <c r="B1154" s="1082" t="s">
        <v>3367</v>
      </c>
      <c r="C1154" s="10" t="s">
        <v>1731</v>
      </c>
      <c r="D1154" s="121">
        <v>78.400000000000006</v>
      </c>
      <c r="E1154" s="126" t="s">
        <v>885</v>
      </c>
      <c r="F1154" s="126" t="s">
        <v>886</v>
      </c>
      <c r="G1154" s="126" t="s">
        <v>887</v>
      </c>
      <c r="H1154" s="126" t="s">
        <v>888</v>
      </c>
      <c r="I1154" s="126" t="s">
        <v>889</v>
      </c>
      <c r="J1154" s="1079">
        <f>SUM(J1156:J1161)</f>
        <v>0.42000000000000004</v>
      </c>
      <c r="K1154" s="1079">
        <f>SUM(K1156:K1161)</f>
        <v>0.42000000000000004</v>
      </c>
      <c r="L1154" s="1079">
        <f>SUM(L1156:L1161)</f>
        <v>0</v>
      </c>
      <c r="M1154" s="1079">
        <f>SUM(M1156:M1161)</f>
        <v>0</v>
      </c>
      <c r="N1154" s="126" t="s">
        <v>983</v>
      </c>
      <c r="O1154" s="126"/>
    </row>
    <row r="1155" spans="1:16" ht="38.25" x14ac:dyDescent="0.2">
      <c r="A1155" s="1054"/>
      <c r="B1155" s="1084"/>
      <c r="C1155" s="10" t="s">
        <v>256</v>
      </c>
      <c r="D1155" s="121" t="s">
        <v>662</v>
      </c>
      <c r="E1155" s="126" t="s">
        <v>890</v>
      </c>
      <c r="F1155" s="126" t="s">
        <v>891</v>
      </c>
      <c r="G1155" s="126" t="s">
        <v>892</v>
      </c>
      <c r="H1155" s="126" t="s">
        <v>893</v>
      </c>
      <c r="I1155" s="126" t="s">
        <v>894</v>
      </c>
      <c r="J1155" s="1081"/>
      <c r="K1155" s="1081"/>
      <c r="L1155" s="1081"/>
      <c r="M1155" s="1081"/>
      <c r="N1155" s="126" t="s">
        <v>1064</v>
      </c>
      <c r="O1155" s="126"/>
    </row>
    <row r="1156" spans="1:16" ht="51" x14ac:dyDescent="0.2">
      <c r="A1156" s="859" t="s">
        <v>2973</v>
      </c>
      <c r="B1156" s="101" t="s">
        <v>2291</v>
      </c>
      <c r="C1156" s="17" t="s">
        <v>257</v>
      </c>
      <c r="D1156" s="124"/>
      <c r="E1156" s="124" t="s">
        <v>103</v>
      </c>
      <c r="F1156" s="124" t="s">
        <v>103</v>
      </c>
      <c r="G1156" s="124" t="s">
        <v>103</v>
      </c>
      <c r="H1156" s="124" t="s">
        <v>103</v>
      </c>
      <c r="I1156" s="124" t="s">
        <v>103</v>
      </c>
      <c r="J1156" s="684">
        <v>0.1</v>
      </c>
      <c r="K1156" s="684">
        <v>0.1</v>
      </c>
      <c r="L1156" s="568"/>
      <c r="M1156" s="566"/>
      <c r="N1156" s="123" t="s">
        <v>1060</v>
      </c>
      <c r="O1156" s="123"/>
    </row>
    <row r="1157" spans="1:16" ht="51" x14ac:dyDescent="0.2">
      <c r="A1157" s="859" t="s">
        <v>2974</v>
      </c>
      <c r="B1157" s="101" t="s">
        <v>2405</v>
      </c>
      <c r="C1157" s="17" t="s">
        <v>258</v>
      </c>
      <c r="D1157" s="124"/>
      <c r="E1157" s="124" t="s">
        <v>103</v>
      </c>
      <c r="F1157" s="124" t="s">
        <v>103</v>
      </c>
      <c r="G1157" s="124" t="s">
        <v>103</v>
      </c>
      <c r="H1157" s="124" t="s">
        <v>103</v>
      </c>
      <c r="I1157" s="124" t="s">
        <v>103</v>
      </c>
      <c r="J1157" s="684">
        <v>0.1</v>
      </c>
      <c r="K1157" s="684">
        <v>0.1</v>
      </c>
      <c r="L1157" s="568"/>
      <c r="M1157" s="566"/>
      <c r="N1157" s="123" t="s">
        <v>1060</v>
      </c>
      <c r="O1157" s="123"/>
    </row>
    <row r="1158" spans="1:16" s="252" customFormat="1" ht="38.25" x14ac:dyDescent="0.2">
      <c r="A1158" s="859" t="s">
        <v>2975</v>
      </c>
      <c r="B1158" s="101" t="s">
        <v>2542</v>
      </c>
      <c r="C1158" s="17" t="s">
        <v>259</v>
      </c>
      <c r="D1158" s="124"/>
      <c r="E1158" s="124"/>
      <c r="F1158" s="124" t="s">
        <v>103</v>
      </c>
      <c r="G1158" s="124" t="s">
        <v>103</v>
      </c>
      <c r="H1158" s="124" t="s">
        <v>103</v>
      </c>
      <c r="I1158" s="124" t="s">
        <v>103</v>
      </c>
      <c r="J1158" s="684">
        <v>0.1</v>
      </c>
      <c r="K1158" s="684">
        <v>0.1</v>
      </c>
      <c r="L1158" s="568"/>
      <c r="M1158" s="566"/>
      <c r="N1158" s="123" t="s">
        <v>1065</v>
      </c>
      <c r="O1158" s="123"/>
      <c r="P1158" s="415"/>
    </row>
    <row r="1159" spans="1:16" s="252" customFormat="1" ht="25.5" x14ac:dyDescent="0.2">
      <c r="A1159" s="859" t="s">
        <v>2976</v>
      </c>
      <c r="B1159" s="101" t="s">
        <v>2621</v>
      </c>
      <c r="C1159" s="17" t="s">
        <v>260</v>
      </c>
      <c r="D1159" s="124"/>
      <c r="E1159" s="124" t="s">
        <v>103</v>
      </c>
      <c r="F1159" s="124" t="s">
        <v>103</v>
      </c>
      <c r="G1159" s="124" t="s">
        <v>103</v>
      </c>
      <c r="H1159" s="124" t="s">
        <v>103</v>
      </c>
      <c r="I1159" s="124" t="s">
        <v>103</v>
      </c>
      <c r="J1159" s="684">
        <v>0.1</v>
      </c>
      <c r="K1159" s="684">
        <v>0.1</v>
      </c>
      <c r="L1159" s="568"/>
      <c r="M1159" s="566"/>
      <c r="N1159" s="123" t="s">
        <v>1066</v>
      </c>
      <c r="O1159" s="123"/>
      <c r="P1159" s="415"/>
    </row>
    <row r="1160" spans="1:16" s="252" customFormat="1" ht="25.5" x14ac:dyDescent="0.2">
      <c r="A1160" s="859" t="s">
        <v>2977</v>
      </c>
      <c r="B1160" s="101" t="s">
        <v>2711</v>
      </c>
      <c r="C1160" s="17" t="s">
        <v>895</v>
      </c>
      <c r="D1160" s="124"/>
      <c r="E1160" s="124" t="s">
        <v>103</v>
      </c>
      <c r="F1160" s="124" t="s">
        <v>103</v>
      </c>
      <c r="G1160" s="124" t="s">
        <v>103</v>
      </c>
      <c r="H1160" s="124" t="s">
        <v>103</v>
      </c>
      <c r="I1160" s="124" t="s">
        <v>103</v>
      </c>
      <c r="J1160" s="684">
        <v>0.01</v>
      </c>
      <c r="K1160" s="684">
        <v>0.01</v>
      </c>
      <c r="L1160" s="568"/>
      <c r="M1160" s="566"/>
      <c r="N1160" s="123" t="s">
        <v>1059</v>
      </c>
      <c r="O1160" s="123"/>
      <c r="P1160" s="415"/>
    </row>
    <row r="1161" spans="1:16" s="415" customFormat="1" ht="38.25" x14ac:dyDescent="0.2">
      <c r="A1161" s="859" t="s">
        <v>2978</v>
      </c>
      <c r="B1161" s="101" t="s">
        <v>2762</v>
      </c>
      <c r="C1161" s="17" t="s">
        <v>261</v>
      </c>
      <c r="D1161" s="124"/>
      <c r="E1161" s="124" t="s">
        <v>103</v>
      </c>
      <c r="F1161" s="124" t="s">
        <v>103</v>
      </c>
      <c r="G1161" s="124" t="s">
        <v>103</v>
      </c>
      <c r="H1161" s="124" t="s">
        <v>103</v>
      </c>
      <c r="I1161" s="124" t="s">
        <v>103</v>
      </c>
      <c r="J1161" s="684">
        <v>0.01</v>
      </c>
      <c r="K1161" s="684">
        <v>0.01</v>
      </c>
      <c r="L1161" s="568"/>
      <c r="M1161" s="566"/>
      <c r="N1161" s="123" t="s">
        <v>1067</v>
      </c>
      <c r="O1161" s="123"/>
    </row>
    <row r="1162" spans="1:16" ht="51" x14ac:dyDescent="0.2">
      <c r="A1162" s="1052">
        <v>178</v>
      </c>
      <c r="B1162" s="1082" t="s">
        <v>3368</v>
      </c>
      <c r="C1162" s="10" t="s">
        <v>1730</v>
      </c>
      <c r="D1162" s="455" t="s">
        <v>662</v>
      </c>
      <c r="E1162" s="126" t="s">
        <v>2011</v>
      </c>
      <c r="F1162" s="126" t="s">
        <v>2011</v>
      </c>
      <c r="G1162" s="126" t="s">
        <v>2011</v>
      </c>
      <c r="H1162" s="126" t="s">
        <v>2011</v>
      </c>
      <c r="I1162" s="126" t="s">
        <v>2011</v>
      </c>
      <c r="J1162" s="1079">
        <f>SUM(J1165:J1171)</f>
        <v>2.1100000000000003</v>
      </c>
      <c r="K1162" s="1079">
        <f>SUM(K1165:K1171)</f>
        <v>1.61</v>
      </c>
      <c r="L1162" s="1079">
        <f>SUM(L1165:L1171)</f>
        <v>0.5</v>
      </c>
      <c r="M1162" s="1079">
        <f>SUM(M1165:M1171)</f>
        <v>0</v>
      </c>
      <c r="N1162" s="996" t="s">
        <v>1068</v>
      </c>
      <c r="O1162" s="126"/>
    </row>
    <row r="1163" spans="1:16" ht="38.25" x14ac:dyDescent="0.2">
      <c r="A1163" s="1053"/>
      <c r="B1163" s="1083"/>
      <c r="C1163" s="10" t="s">
        <v>262</v>
      </c>
      <c r="D1163" s="455" t="s">
        <v>662</v>
      </c>
      <c r="E1163" s="126" t="s">
        <v>2011</v>
      </c>
      <c r="F1163" s="126" t="s">
        <v>2011</v>
      </c>
      <c r="G1163" s="126" t="s">
        <v>2011</v>
      </c>
      <c r="H1163" s="126" t="s">
        <v>2011</v>
      </c>
      <c r="I1163" s="126" t="s">
        <v>2011</v>
      </c>
      <c r="J1163" s="1080"/>
      <c r="K1163" s="1080"/>
      <c r="L1163" s="1080"/>
      <c r="M1163" s="1080"/>
      <c r="N1163" s="1231"/>
      <c r="O1163" s="126"/>
    </row>
    <row r="1164" spans="1:16" ht="38.25" x14ac:dyDescent="0.2">
      <c r="A1164" s="1054"/>
      <c r="B1164" s="1084"/>
      <c r="C1164" s="10" t="s">
        <v>263</v>
      </c>
      <c r="D1164" s="121">
        <v>57.4</v>
      </c>
      <c r="E1164" s="126" t="s">
        <v>896</v>
      </c>
      <c r="F1164" s="126" t="s">
        <v>897</v>
      </c>
      <c r="G1164" s="126" t="s">
        <v>898</v>
      </c>
      <c r="H1164" s="126" t="s">
        <v>899</v>
      </c>
      <c r="I1164" s="126" t="s">
        <v>900</v>
      </c>
      <c r="J1164" s="1081"/>
      <c r="K1164" s="1081"/>
      <c r="L1164" s="1081"/>
      <c r="M1164" s="1081"/>
      <c r="N1164" s="997"/>
      <c r="O1164" s="126"/>
    </row>
    <row r="1165" spans="1:16" s="252" customFormat="1" ht="63.75" x14ac:dyDescent="0.2">
      <c r="A1165" s="859" t="s">
        <v>2973</v>
      </c>
      <c r="B1165" s="101" t="s">
        <v>2292</v>
      </c>
      <c r="C1165" s="17" t="s">
        <v>264</v>
      </c>
      <c r="D1165" s="124"/>
      <c r="E1165" s="124" t="s">
        <v>103</v>
      </c>
      <c r="F1165" s="124" t="s">
        <v>103</v>
      </c>
      <c r="G1165" s="124" t="s">
        <v>103</v>
      </c>
      <c r="H1165" s="124" t="s">
        <v>103</v>
      </c>
      <c r="I1165" s="124" t="s">
        <v>103</v>
      </c>
      <c r="J1165" s="682">
        <v>0.2</v>
      </c>
      <c r="K1165" s="682">
        <v>0.2</v>
      </c>
      <c r="L1165" s="694"/>
      <c r="M1165" s="566"/>
      <c r="N1165" s="123" t="s">
        <v>516</v>
      </c>
      <c r="O1165" s="123"/>
      <c r="P1165" s="415"/>
    </row>
    <row r="1166" spans="1:16" ht="102" x14ac:dyDescent="0.2">
      <c r="A1166" s="859" t="s">
        <v>2974</v>
      </c>
      <c r="B1166" s="101" t="s">
        <v>2406</v>
      </c>
      <c r="C1166" s="17" t="s">
        <v>265</v>
      </c>
      <c r="D1166" s="124"/>
      <c r="E1166" s="124" t="s">
        <v>103</v>
      </c>
      <c r="F1166" s="124" t="s">
        <v>103</v>
      </c>
      <c r="G1166" s="124" t="s">
        <v>103</v>
      </c>
      <c r="H1166" s="124" t="s">
        <v>103</v>
      </c>
      <c r="I1166" s="124" t="s">
        <v>103</v>
      </c>
      <c r="J1166" s="682">
        <v>0.1</v>
      </c>
      <c r="K1166" s="682">
        <v>0.1</v>
      </c>
      <c r="L1166" s="694"/>
      <c r="M1166" s="566"/>
      <c r="N1166" s="123" t="s">
        <v>1068</v>
      </c>
      <c r="O1166" s="123"/>
    </row>
    <row r="1167" spans="1:16" ht="38.25" x14ac:dyDescent="0.2">
      <c r="A1167" s="859" t="s">
        <v>2975</v>
      </c>
      <c r="B1167" s="101" t="s">
        <v>2543</v>
      </c>
      <c r="C1167" s="17" t="s">
        <v>266</v>
      </c>
      <c r="D1167" s="124"/>
      <c r="E1167" s="124" t="s">
        <v>103</v>
      </c>
      <c r="F1167" s="124" t="s">
        <v>103</v>
      </c>
      <c r="G1167" s="124" t="s">
        <v>103</v>
      </c>
      <c r="H1167" s="124" t="s">
        <v>103</v>
      </c>
      <c r="I1167" s="124" t="s">
        <v>103</v>
      </c>
      <c r="J1167" s="684">
        <v>0.01</v>
      </c>
      <c r="K1167" s="684">
        <v>0.01</v>
      </c>
      <c r="L1167" s="694"/>
      <c r="M1167" s="566"/>
      <c r="N1167" s="123" t="s">
        <v>1069</v>
      </c>
      <c r="O1167" s="123"/>
    </row>
    <row r="1168" spans="1:16" ht="51" x14ac:dyDescent="0.2">
      <c r="A1168" s="859" t="s">
        <v>2976</v>
      </c>
      <c r="B1168" s="101" t="s">
        <v>2544</v>
      </c>
      <c r="C1168" s="17" t="s">
        <v>267</v>
      </c>
      <c r="D1168" s="124"/>
      <c r="E1168" s="124" t="s">
        <v>103</v>
      </c>
      <c r="F1168" s="124" t="s">
        <v>103</v>
      </c>
      <c r="G1168" s="124" t="s">
        <v>103</v>
      </c>
      <c r="H1168" s="124" t="s">
        <v>103</v>
      </c>
      <c r="I1168" s="124" t="s">
        <v>103</v>
      </c>
      <c r="J1168" s="682">
        <v>0.1</v>
      </c>
      <c r="K1168" s="682">
        <v>0.1</v>
      </c>
      <c r="L1168" s="694"/>
      <c r="M1168" s="566"/>
      <c r="N1168" s="123" t="s">
        <v>1070</v>
      </c>
      <c r="O1168" s="123"/>
    </row>
    <row r="1169" spans="1:16" s="252" customFormat="1" ht="51" x14ac:dyDescent="0.2">
      <c r="A1169" s="859" t="s">
        <v>2977</v>
      </c>
      <c r="B1169" s="101" t="s">
        <v>2622</v>
      </c>
      <c r="C1169" s="17" t="s">
        <v>1572</v>
      </c>
      <c r="D1169" s="124"/>
      <c r="E1169" s="124" t="s">
        <v>103</v>
      </c>
      <c r="F1169" s="124" t="s">
        <v>103</v>
      </c>
      <c r="G1169" s="124" t="s">
        <v>103</v>
      </c>
      <c r="H1169" s="124" t="s">
        <v>103</v>
      </c>
      <c r="I1169" s="124" t="s">
        <v>103</v>
      </c>
      <c r="J1169" s="682">
        <v>1</v>
      </c>
      <c r="K1169" s="682">
        <v>1</v>
      </c>
      <c r="L1169" s="694"/>
      <c r="M1169" s="566"/>
      <c r="N1169" s="123" t="s">
        <v>1071</v>
      </c>
      <c r="O1169" s="123"/>
      <c r="P1169" s="415"/>
    </row>
    <row r="1170" spans="1:16" ht="51" x14ac:dyDescent="0.2">
      <c r="A1170" s="859" t="s">
        <v>2978</v>
      </c>
      <c r="B1170" s="101" t="s">
        <v>2712</v>
      </c>
      <c r="C1170" s="17" t="s">
        <v>901</v>
      </c>
      <c r="D1170" s="124"/>
      <c r="E1170" s="124"/>
      <c r="F1170" s="124" t="s">
        <v>103</v>
      </c>
      <c r="G1170" s="124"/>
      <c r="H1170" s="124"/>
      <c r="I1170" s="124" t="s">
        <v>103</v>
      </c>
      <c r="J1170" s="682">
        <v>0.2</v>
      </c>
      <c r="K1170" s="682">
        <v>0.2</v>
      </c>
      <c r="L1170" s="694"/>
      <c r="M1170" s="566"/>
      <c r="N1170" s="123" t="s">
        <v>1072</v>
      </c>
      <c r="O1170" s="123"/>
    </row>
    <row r="1171" spans="1:16" ht="51" x14ac:dyDescent="0.2">
      <c r="A1171" s="859" t="s">
        <v>2979</v>
      </c>
      <c r="B1171" s="101" t="s">
        <v>2763</v>
      </c>
      <c r="C1171" s="17" t="s">
        <v>902</v>
      </c>
      <c r="D1171" s="124"/>
      <c r="E1171" s="124" t="s">
        <v>103</v>
      </c>
      <c r="F1171" s="124" t="s">
        <v>103</v>
      </c>
      <c r="G1171" s="124" t="s">
        <v>103</v>
      </c>
      <c r="H1171" s="124" t="s">
        <v>103</v>
      </c>
      <c r="I1171" s="124" t="s">
        <v>103</v>
      </c>
      <c r="J1171" s="682">
        <v>0.5</v>
      </c>
      <c r="K1171" s="694"/>
      <c r="L1171" s="682">
        <v>0.5</v>
      </c>
      <c r="M1171" s="566"/>
      <c r="N1171" s="123" t="s">
        <v>1068</v>
      </c>
      <c r="O1171" s="123" t="s">
        <v>17</v>
      </c>
    </row>
    <row r="1172" spans="1:16" ht="63.75" x14ac:dyDescent="0.2">
      <c r="A1172" s="1052">
        <v>179</v>
      </c>
      <c r="B1172" s="1082" t="s">
        <v>3378</v>
      </c>
      <c r="C1172" s="10" t="s">
        <v>1729</v>
      </c>
      <c r="D1172" s="287" t="s">
        <v>662</v>
      </c>
      <c r="E1172" s="287"/>
      <c r="F1172" s="287"/>
      <c r="G1172" s="287"/>
      <c r="H1172" s="287"/>
      <c r="I1172" s="287"/>
      <c r="J1172" s="1079">
        <f>SUM(J1176:J1181)</f>
        <v>11.2</v>
      </c>
      <c r="K1172" s="1079">
        <f>SUM(K1176:K1181)</f>
        <v>11.2</v>
      </c>
      <c r="L1172" s="1079">
        <f>SUM(L1176:L1181)</f>
        <v>0</v>
      </c>
      <c r="M1172" s="1079">
        <f>SUM(M1176:M1181)</f>
        <v>0</v>
      </c>
      <c r="N1172" s="996" t="s">
        <v>517</v>
      </c>
      <c r="O1172" s="126"/>
    </row>
    <row r="1173" spans="1:16" x14ac:dyDescent="0.2">
      <c r="A1173" s="1053"/>
      <c r="B1173" s="1083"/>
      <c r="C1173" s="10" t="s">
        <v>268</v>
      </c>
      <c r="D1173" s="287" t="s">
        <v>662</v>
      </c>
      <c r="E1173" s="287"/>
      <c r="F1173" s="287"/>
      <c r="G1173" s="287"/>
      <c r="H1173" s="287"/>
      <c r="I1173" s="287"/>
      <c r="J1173" s="1080"/>
      <c r="K1173" s="1080"/>
      <c r="L1173" s="1080"/>
      <c r="M1173" s="1080"/>
      <c r="N1173" s="1231"/>
      <c r="O1173" s="126"/>
    </row>
    <row r="1174" spans="1:16" x14ac:dyDescent="0.2">
      <c r="A1174" s="1053"/>
      <c r="B1174" s="1083"/>
      <c r="C1174" s="10" t="s">
        <v>127</v>
      </c>
      <c r="D1174" s="287" t="s">
        <v>662</v>
      </c>
      <c r="E1174" s="287"/>
      <c r="F1174" s="287"/>
      <c r="G1174" s="287"/>
      <c r="H1174" s="287"/>
      <c r="I1174" s="287"/>
      <c r="J1174" s="1080"/>
      <c r="K1174" s="1080"/>
      <c r="L1174" s="1080"/>
      <c r="M1174" s="1080"/>
      <c r="N1174" s="997"/>
      <c r="O1174" s="126"/>
    </row>
    <row r="1175" spans="1:16" ht="51" x14ac:dyDescent="0.2">
      <c r="A1175" s="1054"/>
      <c r="B1175" s="1084"/>
      <c r="C1175" s="10" t="s">
        <v>269</v>
      </c>
      <c r="D1175" s="287" t="s">
        <v>662</v>
      </c>
      <c r="E1175" s="287" t="s">
        <v>2012</v>
      </c>
      <c r="F1175" s="287" t="s">
        <v>2012</v>
      </c>
      <c r="G1175" s="287" t="s">
        <v>2012</v>
      </c>
      <c r="H1175" s="287" t="s">
        <v>2012</v>
      </c>
      <c r="I1175" s="287" t="s">
        <v>2012</v>
      </c>
      <c r="J1175" s="1081"/>
      <c r="K1175" s="1081"/>
      <c r="L1175" s="1081"/>
      <c r="M1175" s="1081"/>
      <c r="N1175" s="126" t="s">
        <v>518</v>
      </c>
      <c r="O1175" s="126"/>
    </row>
    <row r="1176" spans="1:16" ht="51" x14ac:dyDescent="0.2">
      <c r="A1176" s="859" t="s">
        <v>2973</v>
      </c>
      <c r="B1176" s="101" t="s">
        <v>2293</v>
      </c>
      <c r="C1176" s="17" t="s">
        <v>270</v>
      </c>
      <c r="D1176" s="124"/>
      <c r="E1176" s="124"/>
      <c r="F1176" s="124" t="s">
        <v>103</v>
      </c>
      <c r="G1176" s="124" t="s">
        <v>103</v>
      </c>
      <c r="H1176" s="124"/>
      <c r="I1176" s="124"/>
      <c r="J1176" s="682">
        <v>5</v>
      </c>
      <c r="K1176" s="682">
        <v>5</v>
      </c>
      <c r="L1176" s="568"/>
      <c r="M1176" s="566"/>
      <c r="N1176" s="123" t="s">
        <v>1064</v>
      </c>
      <c r="O1176" s="123"/>
    </row>
    <row r="1177" spans="1:16" ht="63.75" x14ac:dyDescent="0.2">
      <c r="A1177" s="859" t="s">
        <v>2974</v>
      </c>
      <c r="B1177" s="101" t="s">
        <v>2407</v>
      </c>
      <c r="C1177" s="17" t="s">
        <v>271</v>
      </c>
      <c r="D1177" s="124"/>
      <c r="E1177" s="124"/>
      <c r="F1177" s="124" t="s">
        <v>103</v>
      </c>
      <c r="G1177" s="124" t="s">
        <v>103</v>
      </c>
      <c r="H1177" s="124"/>
      <c r="I1177" s="124"/>
      <c r="J1177" s="682">
        <v>0.1</v>
      </c>
      <c r="K1177" s="682">
        <v>0.1</v>
      </c>
      <c r="L1177" s="568"/>
      <c r="M1177" s="566"/>
      <c r="N1177" s="123" t="s">
        <v>1073</v>
      </c>
      <c r="O1177" s="123"/>
    </row>
    <row r="1178" spans="1:16" ht="38.25" x14ac:dyDescent="0.2">
      <c r="A1178" s="859" t="s">
        <v>2975</v>
      </c>
      <c r="B1178" s="55" t="s">
        <v>2545</v>
      </c>
      <c r="C1178" s="17" t="s">
        <v>272</v>
      </c>
      <c r="D1178" s="124"/>
      <c r="E1178" s="124" t="s">
        <v>103</v>
      </c>
      <c r="F1178" s="124" t="s">
        <v>103</v>
      </c>
      <c r="G1178" s="124" t="s">
        <v>103</v>
      </c>
      <c r="H1178" s="124" t="s">
        <v>103</v>
      </c>
      <c r="I1178" s="124" t="s">
        <v>103</v>
      </c>
      <c r="J1178" s="682">
        <v>2</v>
      </c>
      <c r="K1178" s="682">
        <v>2</v>
      </c>
      <c r="L1178" s="568"/>
      <c r="M1178" s="566"/>
      <c r="N1178" s="123" t="s">
        <v>1064</v>
      </c>
      <c r="O1178" s="123"/>
    </row>
    <row r="1179" spans="1:16" ht="25.5" x14ac:dyDescent="0.2">
      <c r="A1179" s="859" t="s">
        <v>2976</v>
      </c>
      <c r="B1179" s="55" t="s">
        <v>2623</v>
      </c>
      <c r="C1179" s="17" t="s">
        <v>1624</v>
      </c>
      <c r="D1179" s="124"/>
      <c r="E1179" s="124"/>
      <c r="F1179" s="124" t="s">
        <v>103</v>
      </c>
      <c r="G1179" s="124" t="s">
        <v>103</v>
      </c>
      <c r="H1179" s="124" t="s">
        <v>103</v>
      </c>
      <c r="I1179" s="124" t="s">
        <v>103</v>
      </c>
      <c r="J1179" s="682">
        <v>2</v>
      </c>
      <c r="K1179" s="682">
        <v>2</v>
      </c>
      <c r="L1179" s="568"/>
      <c r="M1179" s="566"/>
      <c r="N1179" s="123" t="s">
        <v>1074</v>
      </c>
      <c r="O1179" s="123"/>
    </row>
    <row r="1180" spans="1:16" ht="63.75" x14ac:dyDescent="0.2">
      <c r="A1180" s="859" t="s">
        <v>2977</v>
      </c>
      <c r="B1180" s="55" t="s">
        <v>2713</v>
      </c>
      <c r="C1180" s="17" t="s">
        <v>273</v>
      </c>
      <c r="D1180" s="124"/>
      <c r="E1180" s="124" t="s">
        <v>103</v>
      </c>
      <c r="F1180" s="124" t="s">
        <v>103</v>
      </c>
      <c r="G1180" s="124" t="s">
        <v>103</v>
      </c>
      <c r="H1180" s="124" t="s">
        <v>103</v>
      </c>
      <c r="I1180" s="124" t="s">
        <v>103</v>
      </c>
      <c r="J1180" s="682">
        <v>0.1</v>
      </c>
      <c r="K1180" s="682">
        <v>0.1</v>
      </c>
      <c r="L1180" s="568"/>
      <c r="M1180" s="566"/>
      <c r="N1180" s="123" t="s">
        <v>1075</v>
      </c>
      <c r="O1180" s="123"/>
    </row>
    <row r="1181" spans="1:16" ht="63.75" x14ac:dyDescent="0.2">
      <c r="A1181" s="859" t="s">
        <v>2978</v>
      </c>
      <c r="B1181" s="55" t="s">
        <v>2764</v>
      </c>
      <c r="C1181" s="17" t="s">
        <v>274</v>
      </c>
      <c r="D1181" s="124"/>
      <c r="E1181" s="124"/>
      <c r="F1181" s="124" t="s">
        <v>103</v>
      </c>
      <c r="G1181" s="124" t="s">
        <v>103</v>
      </c>
      <c r="H1181" s="124" t="s">
        <v>103</v>
      </c>
      <c r="I1181" s="124" t="s">
        <v>103</v>
      </c>
      <c r="J1181" s="682">
        <v>2</v>
      </c>
      <c r="K1181" s="682">
        <v>2</v>
      </c>
      <c r="L1181" s="568"/>
      <c r="M1181" s="566"/>
      <c r="N1181" s="123" t="s">
        <v>1076</v>
      </c>
      <c r="O1181" s="123"/>
    </row>
    <row r="1182" spans="1:16" ht="51" x14ac:dyDescent="0.2">
      <c r="A1182" s="1052">
        <v>180</v>
      </c>
      <c r="B1182" s="1082" t="s">
        <v>3369</v>
      </c>
      <c r="C1182" s="10" t="s">
        <v>1728</v>
      </c>
      <c r="D1182" s="121" t="s">
        <v>662</v>
      </c>
      <c r="E1182" s="121"/>
      <c r="F1182" s="121"/>
      <c r="G1182" s="121"/>
      <c r="H1182" s="121"/>
      <c r="I1182" s="121"/>
      <c r="J1182" s="1079">
        <f>SUM(J1186:J1191)</f>
        <v>1</v>
      </c>
      <c r="K1182" s="1079">
        <f>SUM(K1186:K1191)</f>
        <v>1</v>
      </c>
      <c r="L1182" s="1079">
        <f>SUM(L1186:L1191)</f>
        <v>0</v>
      </c>
      <c r="M1182" s="1079">
        <f>SUM(M1186:M1191)</f>
        <v>0</v>
      </c>
      <c r="N1182" s="996" t="s">
        <v>519</v>
      </c>
      <c r="O1182" s="126"/>
    </row>
    <row r="1183" spans="1:16" s="252" customFormat="1" x14ac:dyDescent="0.2">
      <c r="A1183" s="1053"/>
      <c r="B1183" s="1083"/>
      <c r="C1183" s="10" t="s">
        <v>275</v>
      </c>
      <c r="D1183" s="121" t="s">
        <v>662</v>
      </c>
      <c r="E1183" s="121"/>
      <c r="F1183" s="121"/>
      <c r="G1183" s="121"/>
      <c r="H1183" s="121"/>
      <c r="I1183" s="121"/>
      <c r="J1183" s="1080"/>
      <c r="K1183" s="1080"/>
      <c r="L1183" s="1080"/>
      <c r="M1183" s="1080"/>
      <c r="N1183" s="1231"/>
      <c r="O1183" s="126"/>
      <c r="P1183" s="415"/>
    </row>
    <row r="1184" spans="1:16" s="252" customFormat="1" x14ac:dyDescent="0.2">
      <c r="A1184" s="1053"/>
      <c r="B1184" s="1083"/>
      <c r="C1184" s="10" t="s">
        <v>276</v>
      </c>
      <c r="D1184" s="121" t="s">
        <v>662</v>
      </c>
      <c r="E1184" s="121"/>
      <c r="F1184" s="121"/>
      <c r="G1184" s="121"/>
      <c r="H1184" s="121"/>
      <c r="I1184" s="121"/>
      <c r="J1184" s="1080"/>
      <c r="K1184" s="1080"/>
      <c r="L1184" s="1080"/>
      <c r="M1184" s="1080"/>
      <c r="N1184" s="1231"/>
      <c r="O1184" s="126"/>
      <c r="P1184" s="415"/>
    </row>
    <row r="1185" spans="1:16" ht="38.25" x14ac:dyDescent="0.2">
      <c r="A1185" s="1054"/>
      <c r="B1185" s="1084"/>
      <c r="C1185" s="10" t="s">
        <v>903</v>
      </c>
      <c r="D1185" s="121" t="s">
        <v>662</v>
      </c>
      <c r="E1185" s="121"/>
      <c r="F1185" s="121"/>
      <c r="G1185" s="121"/>
      <c r="H1185" s="121"/>
      <c r="I1185" s="121"/>
      <c r="J1185" s="1081"/>
      <c r="K1185" s="1081"/>
      <c r="L1185" s="1081"/>
      <c r="M1185" s="1081"/>
      <c r="N1185" s="997"/>
      <c r="O1185" s="126"/>
    </row>
    <row r="1186" spans="1:16" ht="63.75" x14ac:dyDescent="0.2">
      <c r="A1186" s="874" t="s">
        <v>2973</v>
      </c>
      <c r="B1186" s="55" t="s">
        <v>2294</v>
      </c>
      <c r="C1186" s="17" t="s">
        <v>277</v>
      </c>
      <c r="D1186" s="124"/>
      <c r="E1186" s="124" t="s">
        <v>103</v>
      </c>
      <c r="F1186" s="124" t="s">
        <v>103</v>
      </c>
      <c r="G1186" s="124" t="s">
        <v>103</v>
      </c>
      <c r="H1186" s="124" t="s">
        <v>103</v>
      </c>
      <c r="I1186" s="124" t="s">
        <v>103</v>
      </c>
      <c r="J1186" s="682">
        <v>0.1</v>
      </c>
      <c r="K1186" s="682">
        <v>0.1</v>
      </c>
      <c r="L1186" s="568"/>
      <c r="M1186" s="566"/>
      <c r="N1186" s="123" t="s">
        <v>1077</v>
      </c>
      <c r="O1186" s="123"/>
    </row>
    <row r="1187" spans="1:16" ht="51" x14ac:dyDescent="0.2">
      <c r="A1187" s="874" t="s">
        <v>2974</v>
      </c>
      <c r="B1187" s="55" t="s">
        <v>2408</v>
      </c>
      <c r="C1187" s="17" t="s">
        <v>904</v>
      </c>
      <c r="D1187" s="124"/>
      <c r="E1187" s="124" t="s">
        <v>103</v>
      </c>
      <c r="F1187" s="124" t="s">
        <v>103</v>
      </c>
      <c r="G1187" s="124" t="s">
        <v>103</v>
      </c>
      <c r="H1187" s="124" t="s">
        <v>103</v>
      </c>
      <c r="I1187" s="124" t="s">
        <v>103</v>
      </c>
      <c r="J1187" s="682">
        <v>0.1</v>
      </c>
      <c r="K1187" s="682">
        <v>0.1</v>
      </c>
      <c r="L1187" s="568"/>
      <c r="M1187" s="566"/>
      <c r="N1187" s="123" t="s">
        <v>1888</v>
      </c>
      <c r="O1187" s="123"/>
    </row>
    <row r="1188" spans="1:16" ht="51" x14ac:dyDescent="0.2">
      <c r="A1188" s="874" t="s">
        <v>2975</v>
      </c>
      <c r="B1188" s="55" t="s">
        <v>2546</v>
      </c>
      <c r="C1188" s="17" t="s">
        <v>1573</v>
      </c>
      <c r="D1188" s="124"/>
      <c r="E1188" s="124" t="s">
        <v>103</v>
      </c>
      <c r="F1188" s="124" t="s">
        <v>103</v>
      </c>
      <c r="G1188" s="124" t="s">
        <v>103</v>
      </c>
      <c r="H1188" s="124" t="s">
        <v>103</v>
      </c>
      <c r="I1188" s="124" t="s">
        <v>103</v>
      </c>
      <c r="J1188" s="682">
        <v>0.1</v>
      </c>
      <c r="K1188" s="682">
        <v>0.1</v>
      </c>
      <c r="L1188" s="568"/>
      <c r="M1188" s="566"/>
      <c r="N1188" s="123" t="s">
        <v>1077</v>
      </c>
      <c r="O1188" s="123"/>
    </row>
    <row r="1189" spans="1:16" ht="38.25" x14ac:dyDescent="0.2">
      <c r="A1189" s="874" t="s">
        <v>2976</v>
      </c>
      <c r="B1189" s="55" t="s">
        <v>2624</v>
      </c>
      <c r="C1189" s="17" t="s">
        <v>278</v>
      </c>
      <c r="D1189" s="124"/>
      <c r="E1189" s="124" t="s">
        <v>103</v>
      </c>
      <c r="F1189" s="124" t="s">
        <v>103</v>
      </c>
      <c r="G1189" s="124" t="s">
        <v>103</v>
      </c>
      <c r="H1189" s="124" t="s">
        <v>103</v>
      </c>
      <c r="I1189" s="124" t="s">
        <v>103</v>
      </c>
      <c r="J1189" s="682">
        <v>0.1</v>
      </c>
      <c r="K1189" s="682">
        <v>0.1</v>
      </c>
      <c r="L1189" s="568"/>
      <c r="M1189" s="566"/>
      <c r="N1189" s="123" t="s">
        <v>1078</v>
      </c>
      <c r="O1189" s="123"/>
    </row>
    <row r="1190" spans="1:16" ht="25.5" x14ac:dyDescent="0.2">
      <c r="A1190" s="874" t="s">
        <v>2977</v>
      </c>
      <c r="B1190" s="55" t="s">
        <v>2714</v>
      </c>
      <c r="C1190" s="17" t="s">
        <v>279</v>
      </c>
      <c r="D1190" s="124"/>
      <c r="E1190" s="124" t="s">
        <v>103</v>
      </c>
      <c r="F1190" s="124" t="s">
        <v>103</v>
      </c>
      <c r="G1190" s="124" t="s">
        <v>103</v>
      </c>
      <c r="H1190" s="124" t="s">
        <v>103</v>
      </c>
      <c r="I1190" s="124" t="s">
        <v>103</v>
      </c>
      <c r="J1190" s="682">
        <v>0.1</v>
      </c>
      <c r="K1190" s="682">
        <v>0.1</v>
      </c>
      <c r="L1190" s="568"/>
      <c r="M1190" s="566"/>
      <c r="N1190" s="123" t="s">
        <v>1079</v>
      </c>
      <c r="O1190" s="123"/>
    </row>
    <row r="1191" spans="1:16" ht="76.5" x14ac:dyDescent="0.2">
      <c r="A1191" s="874" t="s">
        <v>2978</v>
      </c>
      <c r="B1191" s="55" t="s">
        <v>2765</v>
      </c>
      <c r="C1191" s="17" t="s">
        <v>1573</v>
      </c>
      <c r="D1191" s="124"/>
      <c r="E1191" s="124"/>
      <c r="F1191" s="124" t="s">
        <v>103</v>
      </c>
      <c r="G1191" s="124"/>
      <c r="H1191" s="124"/>
      <c r="I1191" s="124" t="s">
        <v>103</v>
      </c>
      <c r="J1191" s="682">
        <v>0.5</v>
      </c>
      <c r="K1191" s="682">
        <v>0.5</v>
      </c>
      <c r="L1191" s="568"/>
      <c r="M1191" s="566"/>
      <c r="N1191" s="123" t="s">
        <v>1080</v>
      </c>
      <c r="O1191" s="123"/>
    </row>
    <row r="1192" spans="1:16" ht="63.75" x14ac:dyDescent="0.2">
      <c r="A1192" s="874">
        <v>181</v>
      </c>
      <c r="B1192" s="98" t="s">
        <v>3370</v>
      </c>
      <c r="C1192" s="10" t="s">
        <v>1727</v>
      </c>
      <c r="D1192" s="121" t="s">
        <v>662</v>
      </c>
      <c r="E1192" s="126" t="s">
        <v>90</v>
      </c>
      <c r="F1192" s="126" t="s">
        <v>101</v>
      </c>
      <c r="G1192" s="126" t="s">
        <v>99</v>
      </c>
      <c r="H1192" s="126" t="s">
        <v>99</v>
      </c>
      <c r="I1192" s="126" t="s">
        <v>99</v>
      </c>
      <c r="J1192" s="695">
        <f>SUM(J1193:J1199)</f>
        <v>2.1</v>
      </c>
      <c r="K1192" s="695">
        <f>SUM(K1193:K1199)</f>
        <v>2.1</v>
      </c>
      <c r="L1192" s="695">
        <f>SUM(L1193:L1199)</f>
        <v>0</v>
      </c>
      <c r="M1192" s="695">
        <f>SUM(M1193:M1199)</f>
        <v>0</v>
      </c>
      <c r="N1192" s="126" t="s">
        <v>1064</v>
      </c>
      <c r="O1192" s="126"/>
    </row>
    <row r="1193" spans="1:16" s="252" customFormat="1" ht="38.25" x14ac:dyDescent="0.2">
      <c r="A1193" s="874" t="s">
        <v>2973</v>
      </c>
      <c r="B1193" s="53" t="s">
        <v>2295</v>
      </c>
      <c r="C1193" s="99" t="s">
        <v>280</v>
      </c>
      <c r="D1193" s="139"/>
      <c r="E1193" s="139" t="s">
        <v>103</v>
      </c>
      <c r="F1193" s="139" t="s">
        <v>103</v>
      </c>
      <c r="G1193" s="139" t="s">
        <v>103</v>
      </c>
      <c r="H1193" s="139" t="s">
        <v>103</v>
      </c>
      <c r="I1193" s="139" t="s">
        <v>103</v>
      </c>
      <c r="J1193" s="682">
        <v>0.1</v>
      </c>
      <c r="K1193" s="682">
        <v>0.1</v>
      </c>
      <c r="L1193" s="694"/>
      <c r="M1193" s="567"/>
      <c r="N1193" s="140" t="s">
        <v>1081</v>
      </c>
      <c r="O1193" s="140"/>
      <c r="P1193" s="415"/>
    </row>
    <row r="1194" spans="1:16" s="252" customFormat="1" ht="63.75" x14ac:dyDescent="0.2">
      <c r="A1194" s="874" t="s">
        <v>2974</v>
      </c>
      <c r="B1194" s="53" t="s">
        <v>2409</v>
      </c>
      <c r="C1194" s="99" t="s">
        <v>281</v>
      </c>
      <c r="D1194" s="139"/>
      <c r="E1194" s="139" t="s">
        <v>103</v>
      </c>
      <c r="F1194" s="139" t="s">
        <v>103</v>
      </c>
      <c r="G1194" s="139" t="s">
        <v>103</v>
      </c>
      <c r="H1194" s="139" t="s">
        <v>103</v>
      </c>
      <c r="I1194" s="139" t="s">
        <v>103</v>
      </c>
      <c r="J1194" s="682">
        <v>0.1</v>
      </c>
      <c r="K1194" s="682">
        <v>0.1</v>
      </c>
      <c r="L1194" s="694"/>
      <c r="M1194" s="567"/>
      <c r="N1194" s="140" t="s">
        <v>1081</v>
      </c>
      <c r="O1194" s="140"/>
      <c r="P1194" s="415"/>
    </row>
    <row r="1195" spans="1:16" s="252" customFormat="1" ht="38.25" x14ac:dyDescent="0.2">
      <c r="A1195" s="874" t="s">
        <v>2975</v>
      </c>
      <c r="B1195" s="53" t="s">
        <v>2547</v>
      </c>
      <c r="C1195" s="99" t="s">
        <v>282</v>
      </c>
      <c r="D1195" s="139"/>
      <c r="E1195" s="139" t="s">
        <v>103</v>
      </c>
      <c r="F1195" s="139" t="s">
        <v>103</v>
      </c>
      <c r="G1195" s="139" t="s">
        <v>103</v>
      </c>
      <c r="H1195" s="139" t="s">
        <v>103</v>
      </c>
      <c r="I1195" s="139" t="s">
        <v>103</v>
      </c>
      <c r="J1195" s="682">
        <v>0.1</v>
      </c>
      <c r="K1195" s="682">
        <v>0.1</v>
      </c>
      <c r="L1195" s="694"/>
      <c r="M1195" s="567"/>
      <c r="N1195" s="140" t="s">
        <v>1081</v>
      </c>
      <c r="O1195" s="140"/>
      <c r="P1195" s="415"/>
    </row>
    <row r="1196" spans="1:16" s="252" customFormat="1" ht="25.5" x14ac:dyDescent="0.2">
      <c r="A1196" s="874" t="s">
        <v>2976</v>
      </c>
      <c r="B1196" s="53" t="s">
        <v>2625</v>
      </c>
      <c r="C1196" s="99" t="s">
        <v>283</v>
      </c>
      <c r="D1196" s="139"/>
      <c r="E1196" s="139" t="s">
        <v>103</v>
      </c>
      <c r="F1196" s="139" t="s">
        <v>103</v>
      </c>
      <c r="G1196" s="139" t="s">
        <v>103</v>
      </c>
      <c r="H1196" s="139" t="s">
        <v>103</v>
      </c>
      <c r="I1196" s="139" t="s">
        <v>103</v>
      </c>
      <c r="J1196" s="682">
        <v>0.2</v>
      </c>
      <c r="K1196" s="682">
        <v>0.2</v>
      </c>
      <c r="L1196" s="694"/>
      <c r="M1196" s="567"/>
      <c r="N1196" s="140" t="s">
        <v>1064</v>
      </c>
      <c r="O1196" s="140"/>
      <c r="P1196" s="415"/>
    </row>
    <row r="1197" spans="1:16" s="252" customFormat="1" ht="25.5" x14ac:dyDescent="0.2">
      <c r="A1197" s="874" t="s">
        <v>2977</v>
      </c>
      <c r="B1197" s="53" t="s">
        <v>2715</v>
      </c>
      <c r="C1197" s="99" t="s">
        <v>284</v>
      </c>
      <c r="D1197" s="139"/>
      <c r="E1197" s="139"/>
      <c r="F1197" s="139" t="s">
        <v>103</v>
      </c>
      <c r="G1197" s="139"/>
      <c r="H1197" s="139" t="s">
        <v>103</v>
      </c>
      <c r="I1197" s="139"/>
      <c r="J1197" s="682">
        <v>0.5</v>
      </c>
      <c r="K1197" s="682">
        <v>0.5</v>
      </c>
      <c r="L1197" s="694"/>
      <c r="M1197" s="567"/>
      <c r="N1197" s="140" t="s">
        <v>3184</v>
      </c>
      <c r="O1197" s="140"/>
      <c r="P1197" s="415"/>
    </row>
    <row r="1198" spans="1:16" s="252" customFormat="1" ht="51" x14ac:dyDescent="0.2">
      <c r="A1198" s="874" t="s">
        <v>2978</v>
      </c>
      <c r="B1198" s="53" t="s">
        <v>2766</v>
      </c>
      <c r="C1198" s="99" t="s">
        <v>285</v>
      </c>
      <c r="D1198" s="139"/>
      <c r="E1198" s="139"/>
      <c r="F1198" s="139" t="s">
        <v>103</v>
      </c>
      <c r="G1198" s="139" t="s">
        <v>103</v>
      </c>
      <c r="H1198" s="139" t="s">
        <v>103</v>
      </c>
      <c r="I1198" s="139" t="s">
        <v>103</v>
      </c>
      <c r="J1198" s="682">
        <v>1</v>
      </c>
      <c r="K1198" s="682">
        <v>1</v>
      </c>
      <c r="L1198" s="694"/>
      <c r="M1198" s="567"/>
      <c r="N1198" s="140" t="s">
        <v>1064</v>
      </c>
      <c r="O1198" s="140"/>
      <c r="P1198" s="415"/>
    </row>
    <row r="1199" spans="1:16" s="252" customFormat="1" ht="51" x14ac:dyDescent="0.2">
      <c r="A1199" s="874" t="s">
        <v>2979</v>
      </c>
      <c r="B1199" s="53" t="s">
        <v>2826</v>
      </c>
      <c r="C1199" s="99" t="s">
        <v>286</v>
      </c>
      <c r="D1199" s="139"/>
      <c r="E1199" s="139" t="s">
        <v>103</v>
      </c>
      <c r="F1199" s="139" t="s">
        <v>103</v>
      </c>
      <c r="G1199" s="139" t="s">
        <v>103</v>
      </c>
      <c r="H1199" s="139" t="s">
        <v>103</v>
      </c>
      <c r="I1199" s="139" t="s">
        <v>103</v>
      </c>
      <c r="J1199" s="682">
        <v>0.1</v>
      </c>
      <c r="K1199" s="682">
        <v>0.1</v>
      </c>
      <c r="L1199" s="694"/>
      <c r="M1199" s="567"/>
      <c r="N1199" s="140" t="s">
        <v>1064</v>
      </c>
      <c r="O1199" s="140"/>
      <c r="P1199" s="415"/>
    </row>
    <row r="1200" spans="1:16" s="252" customFormat="1" ht="51" x14ac:dyDescent="0.2">
      <c r="A1200" s="874">
        <v>182</v>
      </c>
      <c r="B1200" s="98" t="s">
        <v>3137</v>
      </c>
      <c r="C1200" s="10" t="s">
        <v>2172</v>
      </c>
      <c r="D1200" s="121" t="s">
        <v>662</v>
      </c>
      <c r="E1200" s="121"/>
      <c r="F1200" s="121"/>
      <c r="G1200" s="121"/>
      <c r="H1200" s="121"/>
      <c r="I1200" s="121"/>
      <c r="J1200" s="695">
        <f>SUM(J1201:J1202)</f>
        <v>6</v>
      </c>
      <c r="K1200" s="695">
        <f>SUM(K1201:K1202)</f>
        <v>6</v>
      </c>
      <c r="L1200" s="695">
        <f>SUM(L1201:L1202)</f>
        <v>0</v>
      </c>
      <c r="M1200" s="695">
        <f>SUM(M1201:M1202)</f>
        <v>0</v>
      </c>
      <c r="N1200" s="388" t="s">
        <v>1081</v>
      </c>
      <c r="O1200" s="126"/>
      <c r="P1200" s="415"/>
    </row>
    <row r="1201" spans="1:16" s="252" customFormat="1" ht="76.5" x14ac:dyDescent="0.2">
      <c r="A1201" s="874" t="s">
        <v>2973</v>
      </c>
      <c r="B1201" s="53" t="s">
        <v>2296</v>
      </c>
      <c r="C1201" s="99" t="s">
        <v>287</v>
      </c>
      <c r="D1201" s="139"/>
      <c r="E1201" s="139" t="s">
        <v>103</v>
      </c>
      <c r="F1201" s="139" t="s">
        <v>103</v>
      </c>
      <c r="G1201" s="139" t="s">
        <v>103</v>
      </c>
      <c r="H1201" s="139" t="s">
        <v>103</v>
      </c>
      <c r="I1201" s="139" t="s">
        <v>103</v>
      </c>
      <c r="J1201" s="682">
        <v>5</v>
      </c>
      <c r="K1201" s="682">
        <v>5</v>
      </c>
      <c r="L1201" s="694"/>
      <c r="M1201" s="567"/>
      <c r="N1201" s="338" t="s">
        <v>1081</v>
      </c>
      <c r="O1201" s="140"/>
      <c r="P1201" s="415"/>
    </row>
    <row r="1202" spans="1:16" s="252" customFormat="1" ht="51" x14ac:dyDescent="0.2">
      <c r="A1202" s="874" t="s">
        <v>2974</v>
      </c>
      <c r="B1202" s="53" t="s">
        <v>2410</v>
      </c>
      <c r="C1202" s="99" t="s">
        <v>288</v>
      </c>
      <c r="D1202" s="139"/>
      <c r="E1202" s="139" t="s">
        <v>103</v>
      </c>
      <c r="F1202" s="139" t="s">
        <v>103</v>
      </c>
      <c r="G1202" s="139" t="s">
        <v>103</v>
      </c>
      <c r="H1202" s="139" t="s">
        <v>103</v>
      </c>
      <c r="I1202" s="139" t="s">
        <v>103</v>
      </c>
      <c r="J1202" s="682">
        <v>1</v>
      </c>
      <c r="K1202" s="682">
        <v>1</v>
      </c>
      <c r="L1202" s="694"/>
      <c r="M1202" s="567"/>
      <c r="N1202" s="140" t="s">
        <v>1064</v>
      </c>
      <c r="O1202" s="140"/>
      <c r="P1202" s="415"/>
    </row>
    <row r="1203" spans="1:16" ht="51" x14ac:dyDescent="0.2">
      <c r="A1203" s="874">
        <v>183</v>
      </c>
      <c r="B1203" s="98" t="s">
        <v>3371</v>
      </c>
      <c r="C1203" s="10" t="s">
        <v>1726</v>
      </c>
      <c r="D1203" s="126"/>
      <c r="E1203" s="126" t="s">
        <v>905</v>
      </c>
      <c r="F1203" s="126" t="s">
        <v>905</v>
      </c>
      <c r="G1203" s="126" t="s">
        <v>905</v>
      </c>
      <c r="H1203" s="126" t="s">
        <v>906</v>
      </c>
      <c r="I1203" s="126" t="s">
        <v>905</v>
      </c>
      <c r="J1203" s="695">
        <f>SUM(J1204:J1209)</f>
        <v>13.7</v>
      </c>
      <c r="K1203" s="695">
        <f>SUM(K1204:K1209)</f>
        <v>13.7</v>
      </c>
      <c r="L1203" s="695">
        <f>SUM(L1204:L1209)</f>
        <v>0</v>
      </c>
      <c r="M1203" s="695">
        <f>SUM(M1204:M1209)</f>
        <v>0</v>
      </c>
      <c r="N1203" s="126" t="s">
        <v>1082</v>
      </c>
      <c r="O1203" s="126"/>
    </row>
    <row r="1204" spans="1:16" ht="63.75" x14ac:dyDescent="0.2">
      <c r="A1204" s="874" t="s">
        <v>2973</v>
      </c>
      <c r="B1204" s="53" t="s">
        <v>2297</v>
      </c>
      <c r="C1204" s="99" t="s">
        <v>231</v>
      </c>
      <c r="D1204" s="139"/>
      <c r="E1204" s="139"/>
      <c r="F1204" s="139" t="s">
        <v>103</v>
      </c>
      <c r="G1204" s="139"/>
      <c r="H1204" s="139"/>
      <c r="I1204" s="139"/>
      <c r="J1204" s="682">
        <v>0.1</v>
      </c>
      <c r="K1204" s="682">
        <v>0.1</v>
      </c>
      <c r="L1204" s="694"/>
      <c r="M1204" s="567"/>
      <c r="N1204" s="140" t="s">
        <v>1045</v>
      </c>
      <c r="O1204" s="140"/>
    </row>
    <row r="1205" spans="1:16" ht="51" x14ac:dyDescent="0.2">
      <c r="A1205" s="874" t="s">
        <v>2974</v>
      </c>
      <c r="B1205" s="53" t="s">
        <v>2411</v>
      </c>
      <c r="C1205" s="99" t="s">
        <v>291</v>
      </c>
      <c r="D1205" s="139"/>
      <c r="E1205" s="139" t="s">
        <v>103</v>
      </c>
      <c r="F1205" s="139" t="s">
        <v>103</v>
      </c>
      <c r="G1205" s="139" t="s">
        <v>103</v>
      </c>
      <c r="H1205" s="139" t="s">
        <v>103</v>
      </c>
      <c r="I1205" s="139" t="s">
        <v>103</v>
      </c>
      <c r="J1205" s="682">
        <v>0.1</v>
      </c>
      <c r="K1205" s="682">
        <v>0.1</v>
      </c>
      <c r="L1205" s="694"/>
      <c r="M1205" s="567"/>
      <c r="N1205" s="140" t="s">
        <v>1045</v>
      </c>
      <c r="O1205" s="140"/>
    </row>
    <row r="1206" spans="1:16" ht="51" x14ac:dyDescent="0.2">
      <c r="A1206" s="874" t="s">
        <v>2975</v>
      </c>
      <c r="B1206" s="53" t="s">
        <v>2548</v>
      </c>
      <c r="C1206" s="99" t="s">
        <v>292</v>
      </c>
      <c r="D1206" s="139"/>
      <c r="E1206" s="139" t="s">
        <v>103</v>
      </c>
      <c r="F1206" s="139" t="s">
        <v>103</v>
      </c>
      <c r="G1206" s="139" t="s">
        <v>103</v>
      </c>
      <c r="H1206" s="139" t="s">
        <v>103</v>
      </c>
      <c r="I1206" s="139" t="s">
        <v>103</v>
      </c>
      <c r="J1206" s="682">
        <v>5</v>
      </c>
      <c r="K1206" s="682">
        <v>5</v>
      </c>
      <c r="L1206" s="694"/>
      <c r="M1206" s="567"/>
      <c r="N1206" s="140" t="s">
        <v>1887</v>
      </c>
      <c r="O1206" s="140"/>
    </row>
    <row r="1207" spans="1:16" ht="51" x14ac:dyDescent="0.2">
      <c r="A1207" s="874" t="s">
        <v>2976</v>
      </c>
      <c r="B1207" s="53" t="s">
        <v>2626</v>
      </c>
      <c r="C1207" s="99" t="s">
        <v>293</v>
      </c>
      <c r="D1207" s="139"/>
      <c r="E1207" s="139" t="s">
        <v>103</v>
      </c>
      <c r="F1207" s="139" t="s">
        <v>103</v>
      </c>
      <c r="G1207" s="139" t="s">
        <v>103</v>
      </c>
      <c r="H1207" s="139" t="s">
        <v>103</v>
      </c>
      <c r="I1207" s="139" t="s">
        <v>103</v>
      </c>
      <c r="J1207" s="682">
        <v>0.5</v>
      </c>
      <c r="K1207" s="682">
        <v>0.5</v>
      </c>
      <c r="L1207" s="694"/>
      <c r="M1207" s="567"/>
      <c r="N1207" s="140" t="s">
        <v>1045</v>
      </c>
      <c r="O1207" s="140"/>
    </row>
    <row r="1208" spans="1:16" s="252" customFormat="1" ht="63.75" x14ac:dyDescent="0.2">
      <c r="A1208" s="874" t="s">
        <v>2977</v>
      </c>
      <c r="B1208" s="53" t="s">
        <v>2716</v>
      </c>
      <c r="C1208" s="99" t="s">
        <v>294</v>
      </c>
      <c r="D1208" s="139"/>
      <c r="E1208" s="139" t="s">
        <v>103</v>
      </c>
      <c r="F1208" s="139" t="s">
        <v>103</v>
      </c>
      <c r="G1208" s="139" t="s">
        <v>103</v>
      </c>
      <c r="H1208" s="139" t="s">
        <v>103</v>
      </c>
      <c r="I1208" s="139" t="s">
        <v>103</v>
      </c>
      <c r="J1208" s="682">
        <v>5</v>
      </c>
      <c r="K1208" s="682">
        <v>5</v>
      </c>
      <c r="L1208" s="694"/>
      <c r="M1208" s="567"/>
      <c r="N1208" s="140" t="s">
        <v>1064</v>
      </c>
      <c r="O1208" s="140"/>
      <c r="P1208" s="415"/>
    </row>
    <row r="1209" spans="1:16" s="252" customFormat="1" ht="38.25" x14ac:dyDescent="0.2">
      <c r="A1209" s="874" t="s">
        <v>2978</v>
      </c>
      <c r="B1209" s="53" t="s">
        <v>2767</v>
      </c>
      <c r="C1209" s="99" t="s">
        <v>1574</v>
      </c>
      <c r="D1209" s="139"/>
      <c r="E1209" s="139" t="s">
        <v>103</v>
      </c>
      <c r="F1209" s="139" t="s">
        <v>103</v>
      </c>
      <c r="G1209" s="139" t="s">
        <v>103</v>
      </c>
      <c r="H1209" s="139" t="s">
        <v>103</v>
      </c>
      <c r="I1209" s="139" t="s">
        <v>103</v>
      </c>
      <c r="J1209" s="682">
        <v>3</v>
      </c>
      <c r="K1209" s="682">
        <v>3</v>
      </c>
      <c r="L1209" s="694"/>
      <c r="M1209" s="567"/>
      <c r="N1209" s="140" t="s">
        <v>1067</v>
      </c>
      <c r="O1209" s="140"/>
      <c r="P1209" s="415"/>
    </row>
    <row r="1210" spans="1:16" s="252" customFormat="1" ht="38.25" x14ac:dyDescent="0.2">
      <c r="A1210" s="874">
        <v>184</v>
      </c>
      <c r="B1210" s="100" t="s">
        <v>3138</v>
      </c>
      <c r="C1210" s="2" t="s">
        <v>1724</v>
      </c>
      <c r="D1210" s="120" t="s">
        <v>662</v>
      </c>
      <c r="E1210" s="199" t="s">
        <v>880</v>
      </c>
      <c r="F1210" s="199" t="s">
        <v>907</v>
      </c>
      <c r="G1210" s="199" t="s">
        <v>884</v>
      </c>
      <c r="H1210" s="199" t="s">
        <v>908</v>
      </c>
      <c r="I1210" s="199" t="s">
        <v>909</v>
      </c>
      <c r="J1210" s="699">
        <f>J1211</f>
        <v>920.7</v>
      </c>
      <c r="K1210" s="699">
        <f>K1211</f>
        <v>920.7</v>
      </c>
      <c r="L1210" s="699">
        <f>L1211</f>
        <v>0</v>
      </c>
      <c r="M1210" s="699">
        <f>M1211</f>
        <v>0</v>
      </c>
      <c r="N1210" s="199" t="s">
        <v>1064</v>
      </c>
      <c r="O1210" s="199"/>
      <c r="P1210" s="415"/>
    </row>
    <row r="1211" spans="1:16" s="252" customFormat="1" ht="38.25" x14ac:dyDescent="0.2">
      <c r="A1211" s="874">
        <v>185</v>
      </c>
      <c r="B1211" s="98" t="s">
        <v>3372</v>
      </c>
      <c r="C1211" s="10" t="s">
        <v>1725</v>
      </c>
      <c r="D1211" s="121" t="s">
        <v>662</v>
      </c>
      <c r="E1211" s="126" t="s">
        <v>894</v>
      </c>
      <c r="F1211" s="126" t="s">
        <v>910</v>
      </c>
      <c r="G1211" s="126" t="s">
        <v>911</v>
      </c>
      <c r="H1211" s="126" t="s">
        <v>912</v>
      </c>
      <c r="I1211" s="126" t="s">
        <v>913</v>
      </c>
      <c r="J1211" s="695">
        <f>SUM(J1212:J1219)</f>
        <v>920.7</v>
      </c>
      <c r="K1211" s="695">
        <f>SUM(K1212:K1219)</f>
        <v>920.7</v>
      </c>
      <c r="L1211" s="695">
        <f>SUM(L1212:L1219)</f>
        <v>0</v>
      </c>
      <c r="M1211" s="695">
        <f>SUM(M1212:M1219)</f>
        <v>0</v>
      </c>
      <c r="N1211" s="126" t="s">
        <v>1064</v>
      </c>
      <c r="O1211" s="126"/>
      <c r="P1211" s="415"/>
    </row>
    <row r="1212" spans="1:16" s="252" customFormat="1" ht="38.25" x14ac:dyDescent="0.2">
      <c r="A1212" s="874" t="s">
        <v>2973</v>
      </c>
      <c r="B1212" s="53" t="s">
        <v>2298</v>
      </c>
      <c r="C1212" s="99" t="s">
        <v>298</v>
      </c>
      <c r="D1212" s="139"/>
      <c r="E1212" s="139" t="s">
        <v>103</v>
      </c>
      <c r="F1212" s="139" t="s">
        <v>103</v>
      </c>
      <c r="G1212" s="139" t="s">
        <v>103</v>
      </c>
      <c r="H1212" s="139" t="s">
        <v>103</v>
      </c>
      <c r="I1212" s="139" t="s">
        <v>103</v>
      </c>
      <c r="J1212" s="682">
        <v>0.1</v>
      </c>
      <c r="K1212" s="682">
        <v>0.1</v>
      </c>
      <c r="L1212" s="694"/>
      <c r="M1212" s="567"/>
      <c r="N1212" s="140" t="s">
        <v>1079</v>
      </c>
      <c r="O1212" s="140"/>
      <c r="P1212" s="415"/>
    </row>
    <row r="1213" spans="1:16" ht="63.75" x14ac:dyDescent="0.2">
      <c r="A1213" s="874" t="s">
        <v>2974</v>
      </c>
      <c r="B1213" s="53" t="s">
        <v>2412</v>
      </c>
      <c r="C1213" s="99" t="s">
        <v>299</v>
      </c>
      <c r="D1213" s="139"/>
      <c r="E1213" s="139" t="s">
        <v>103</v>
      </c>
      <c r="F1213" s="139" t="s">
        <v>103</v>
      </c>
      <c r="G1213" s="139" t="s">
        <v>103</v>
      </c>
      <c r="H1213" s="139" t="s">
        <v>103</v>
      </c>
      <c r="I1213" s="139" t="s">
        <v>103</v>
      </c>
      <c r="J1213" s="682">
        <v>200</v>
      </c>
      <c r="K1213" s="682">
        <v>200</v>
      </c>
      <c r="L1213" s="694"/>
      <c r="M1213" s="567"/>
      <c r="N1213" s="140" t="s">
        <v>1083</v>
      </c>
      <c r="O1213" s="140"/>
    </row>
    <row r="1214" spans="1:16" ht="51" x14ac:dyDescent="0.2">
      <c r="A1214" s="874" t="s">
        <v>2975</v>
      </c>
      <c r="B1214" s="53" t="s">
        <v>2549</v>
      </c>
      <c r="C1214" s="99" t="s">
        <v>1625</v>
      </c>
      <c r="D1214" s="139"/>
      <c r="E1214" s="139" t="s">
        <v>103</v>
      </c>
      <c r="F1214" s="139" t="s">
        <v>103</v>
      </c>
      <c r="G1214" s="139" t="s">
        <v>103</v>
      </c>
      <c r="H1214" s="139" t="s">
        <v>103</v>
      </c>
      <c r="I1214" s="139" t="s">
        <v>103</v>
      </c>
      <c r="J1214" s="682">
        <v>20</v>
      </c>
      <c r="K1214" s="682">
        <v>20</v>
      </c>
      <c r="L1214" s="694"/>
      <c r="M1214" s="567"/>
      <c r="N1214" s="140" t="s">
        <v>1084</v>
      </c>
      <c r="O1214" s="140"/>
    </row>
    <row r="1215" spans="1:16" ht="63.75" x14ac:dyDescent="0.2">
      <c r="A1215" s="874" t="s">
        <v>2976</v>
      </c>
      <c r="B1215" s="53" t="s">
        <v>3379</v>
      </c>
      <c r="C1215" s="99" t="s">
        <v>300</v>
      </c>
      <c r="D1215" s="139"/>
      <c r="E1215" s="139" t="s">
        <v>103</v>
      </c>
      <c r="F1215" s="139" t="s">
        <v>103</v>
      </c>
      <c r="G1215" s="139" t="s">
        <v>103</v>
      </c>
      <c r="H1215" s="139" t="s">
        <v>103</v>
      </c>
      <c r="I1215" s="139" t="s">
        <v>103</v>
      </c>
      <c r="J1215" s="682">
        <v>0.1</v>
      </c>
      <c r="K1215" s="682">
        <v>0.1</v>
      </c>
      <c r="L1215" s="694"/>
      <c r="M1215" s="567"/>
      <c r="N1215" s="140" t="s">
        <v>1068</v>
      </c>
      <c r="O1215" s="140"/>
    </row>
    <row r="1216" spans="1:16" ht="38.25" x14ac:dyDescent="0.2">
      <c r="A1216" s="874" t="s">
        <v>2977</v>
      </c>
      <c r="B1216" s="53" t="s">
        <v>2717</v>
      </c>
      <c r="C1216" s="99" t="s">
        <v>301</v>
      </c>
      <c r="D1216" s="139"/>
      <c r="E1216" s="139" t="s">
        <v>103</v>
      </c>
      <c r="F1216" s="139" t="s">
        <v>103</v>
      </c>
      <c r="G1216" s="139" t="s">
        <v>103</v>
      </c>
      <c r="H1216" s="139" t="s">
        <v>103</v>
      </c>
      <c r="I1216" s="139" t="s">
        <v>103</v>
      </c>
      <c r="J1216" s="682">
        <v>100</v>
      </c>
      <c r="K1216" s="682">
        <v>100</v>
      </c>
      <c r="L1216" s="694"/>
      <c r="M1216" s="567"/>
      <c r="N1216" s="140" t="s">
        <v>1064</v>
      </c>
      <c r="O1216" s="140"/>
    </row>
    <row r="1217" spans="1:16" s="252" customFormat="1" ht="25.5" x14ac:dyDescent="0.2">
      <c r="A1217" s="874" t="s">
        <v>2978</v>
      </c>
      <c r="B1217" s="53" t="s">
        <v>2768</v>
      </c>
      <c r="C1217" s="99" t="s">
        <v>302</v>
      </c>
      <c r="D1217" s="139"/>
      <c r="E1217" s="139"/>
      <c r="F1217" s="139" t="s">
        <v>103</v>
      </c>
      <c r="G1217" s="139"/>
      <c r="H1217" s="139"/>
      <c r="I1217" s="139" t="s">
        <v>103</v>
      </c>
      <c r="J1217" s="682">
        <v>500</v>
      </c>
      <c r="K1217" s="682">
        <v>500</v>
      </c>
      <c r="L1217" s="694"/>
      <c r="M1217" s="567"/>
      <c r="N1217" s="140" t="s">
        <v>1064</v>
      </c>
      <c r="O1217" s="140"/>
      <c r="P1217" s="415"/>
    </row>
    <row r="1218" spans="1:16" s="252" customFormat="1" ht="25.5" x14ac:dyDescent="0.2">
      <c r="A1218" s="874" t="s">
        <v>2979</v>
      </c>
      <c r="B1218" s="53" t="s">
        <v>2827</v>
      </c>
      <c r="C1218" s="99" t="s">
        <v>303</v>
      </c>
      <c r="D1218" s="139"/>
      <c r="E1218" s="139" t="s">
        <v>103</v>
      </c>
      <c r="F1218" s="139" t="s">
        <v>103</v>
      </c>
      <c r="G1218" s="139" t="s">
        <v>103</v>
      </c>
      <c r="H1218" s="139" t="s">
        <v>103</v>
      </c>
      <c r="I1218" s="139" t="s">
        <v>103</v>
      </c>
      <c r="J1218" s="682">
        <v>100</v>
      </c>
      <c r="K1218" s="682">
        <v>100</v>
      </c>
      <c r="L1218" s="694"/>
      <c r="M1218" s="567"/>
      <c r="N1218" s="140" t="s">
        <v>1064</v>
      </c>
      <c r="O1218" s="140"/>
      <c r="P1218" s="415"/>
    </row>
    <row r="1219" spans="1:16" s="252" customFormat="1" ht="63.75" x14ac:dyDescent="0.2">
      <c r="A1219" s="874" t="s">
        <v>2980</v>
      </c>
      <c r="B1219" s="53" t="s">
        <v>2853</v>
      </c>
      <c r="C1219" s="99" t="s">
        <v>304</v>
      </c>
      <c r="D1219" s="139"/>
      <c r="E1219" s="139" t="s">
        <v>103</v>
      </c>
      <c r="F1219" s="139" t="s">
        <v>103</v>
      </c>
      <c r="G1219" s="139" t="s">
        <v>103</v>
      </c>
      <c r="H1219" s="139" t="s">
        <v>103</v>
      </c>
      <c r="I1219" s="139" t="s">
        <v>103</v>
      </c>
      <c r="J1219" s="687">
        <v>0.5</v>
      </c>
      <c r="K1219" s="687">
        <v>0.5</v>
      </c>
      <c r="L1219" s="696"/>
      <c r="M1219" s="697"/>
      <c r="N1219" s="140" t="s">
        <v>1064</v>
      </c>
      <c r="O1219" s="140"/>
      <c r="P1219" s="415"/>
    </row>
    <row r="1220" spans="1:16" s="252" customFormat="1" x14ac:dyDescent="0.2">
      <c r="A1220" s="1099" t="s">
        <v>1824</v>
      </c>
      <c r="B1220" s="1099"/>
      <c r="C1220" s="1099"/>
      <c r="D1220" s="1099"/>
      <c r="E1220" s="1099"/>
      <c r="F1220" s="1099"/>
      <c r="G1220" s="1099"/>
      <c r="H1220" s="1099"/>
      <c r="I1220" s="1099"/>
      <c r="J1220" s="690">
        <f>J1133</f>
        <v>969.22</v>
      </c>
      <c r="K1220" s="645">
        <f>K1133</f>
        <v>968.72</v>
      </c>
      <c r="L1220" s="645">
        <f>L1133</f>
        <v>0.5</v>
      </c>
      <c r="M1220" s="645">
        <f>M1133</f>
        <v>0</v>
      </c>
      <c r="N1220" s="278"/>
      <c r="O1220" s="278"/>
      <c r="P1220" s="415"/>
    </row>
    <row r="1221" spans="1:16" s="252" customFormat="1" x14ac:dyDescent="0.2">
      <c r="A1221" s="1099" t="s">
        <v>363</v>
      </c>
      <c r="B1221" s="1099"/>
      <c r="C1221" s="1099"/>
      <c r="D1221" s="1099"/>
      <c r="E1221" s="1099"/>
      <c r="F1221" s="1099"/>
      <c r="G1221" s="1099"/>
      <c r="H1221" s="1099"/>
      <c r="I1221" s="1099"/>
      <c r="J1221" s="572">
        <f>SUM(K1221:M1221)</f>
        <v>100</v>
      </c>
      <c r="K1221" s="645">
        <f>K1220/$J1220*100</f>
        <v>99.948412125214091</v>
      </c>
      <c r="L1221" s="645">
        <f>L1220/$J1220*100</f>
        <v>5.1587874785910322E-2</v>
      </c>
      <c r="M1221" s="645">
        <f>M1220/$J1220*100</f>
        <v>0</v>
      </c>
      <c r="N1221" s="278"/>
      <c r="O1221" s="438"/>
      <c r="P1221" s="415"/>
    </row>
    <row r="1222" spans="1:16" ht="15.75" x14ac:dyDescent="0.2">
      <c r="A1222" s="1046" t="s">
        <v>2966</v>
      </c>
      <c r="B1222" s="1046"/>
      <c r="C1222" s="1046"/>
      <c r="D1222" s="1046"/>
      <c r="E1222" s="1046"/>
      <c r="F1222" s="1046"/>
      <c r="G1222" s="1046"/>
      <c r="H1222" s="1046"/>
      <c r="I1222" s="1046"/>
      <c r="J1222" s="1046"/>
      <c r="K1222" s="1046"/>
      <c r="L1222" s="1046"/>
      <c r="M1222" s="1046"/>
      <c r="N1222" s="1046"/>
      <c r="O1222" s="1046"/>
    </row>
    <row r="1223" spans="1:16" ht="38.25" x14ac:dyDescent="0.2">
      <c r="A1223" s="1053">
        <v>186</v>
      </c>
      <c r="B1223" s="1162" t="s">
        <v>3139</v>
      </c>
      <c r="C1223" s="26" t="s">
        <v>1723</v>
      </c>
      <c r="D1223" s="801">
        <v>2.2000000000000002</v>
      </c>
      <c r="E1223" s="801">
        <v>2.2000000000000002</v>
      </c>
      <c r="F1223" s="801">
        <v>2.5</v>
      </c>
      <c r="G1223" s="801">
        <v>3</v>
      </c>
      <c r="H1223" s="801">
        <v>3.5</v>
      </c>
      <c r="I1223" s="800" t="s">
        <v>228</v>
      </c>
      <c r="J1223" s="1115">
        <f>J1225+J1247+J1272</f>
        <v>466.2</v>
      </c>
      <c r="K1223" s="1115">
        <f>K1225+K1247+K1272</f>
        <v>16.200000000000003</v>
      </c>
      <c r="L1223" s="1115">
        <f>L1225+L1247+L1272</f>
        <v>450</v>
      </c>
      <c r="M1223" s="1115">
        <f>M1225+M1247+M1272</f>
        <v>0</v>
      </c>
      <c r="N1223" s="1021" t="s">
        <v>1085</v>
      </c>
      <c r="O1223" s="800"/>
    </row>
    <row r="1224" spans="1:16" ht="51" x14ac:dyDescent="0.2">
      <c r="A1224" s="1054"/>
      <c r="B1224" s="1163"/>
      <c r="C1224" s="27" t="s">
        <v>412</v>
      </c>
      <c r="D1224" s="116" t="s">
        <v>662</v>
      </c>
      <c r="E1224" s="116"/>
      <c r="F1224" s="116"/>
      <c r="G1224" s="116"/>
      <c r="H1224" s="116"/>
      <c r="I1224" s="198" t="s">
        <v>894</v>
      </c>
      <c r="J1224" s="1116"/>
      <c r="K1224" s="1116"/>
      <c r="L1224" s="1116"/>
      <c r="M1224" s="1116"/>
      <c r="N1224" s="1022"/>
      <c r="O1224" s="198"/>
    </row>
    <row r="1225" spans="1:16" ht="38.25" x14ac:dyDescent="0.2">
      <c r="A1225" s="874">
        <v>187</v>
      </c>
      <c r="B1225" s="100" t="s">
        <v>3286</v>
      </c>
      <c r="C1225" s="2" t="s">
        <v>1114</v>
      </c>
      <c r="D1225" s="120" t="s">
        <v>662</v>
      </c>
      <c r="E1225" s="199" t="s">
        <v>911</v>
      </c>
      <c r="F1225" s="199" t="s">
        <v>911</v>
      </c>
      <c r="G1225" s="199" t="s">
        <v>913</v>
      </c>
      <c r="H1225" s="199" t="s">
        <v>913</v>
      </c>
      <c r="I1225" s="199" t="s">
        <v>913</v>
      </c>
      <c r="J1225" s="698">
        <f>J1226+J1239</f>
        <v>106.5</v>
      </c>
      <c r="K1225" s="698">
        <f>K1226+K1239</f>
        <v>6.5</v>
      </c>
      <c r="L1225" s="698">
        <f>L1226+L1239</f>
        <v>100</v>
      </c>
      <c r="M1225" s="698">
        <f>M1226+M1239</f>
        <v>0</v>
      </c>
      <c r="N1225" s="199" t="s">
        <v>1086</v>
      </c>
      <c r="O1225" s="199"/>
    </row>
    <row r="1226" spans="1:16" ht="38.25" x14ac:dyDescent="0.2">
      <c r="A1226" s="874">
        <v>188</v>
      </c>
      <c r="B1226" s="98" t="s">
        <v>3380</v>
      </c>
      <c r="C1226" s="10" t="s">
        <v>1112</v>
      </c>
      <c r="D1226" s="128" t="s">
        <v>662</v>
      </c>
      <c r="E1226" s="268" t="s">
        <v>894</v>
      </c>
      <c r="F1226" s="268" t="s">
        <v>2013</v>
      </c>
      <c r="G1226" s="268" t="s">
        <v>911</v>
      </c>
      <c r="H1226" s="268" t="s">
        <v>913</v>
      </c>
      <c r="I1226" s="268" t="s">
        <v>913</v>
      </c>
      <c r="J1226" s="701">
        <f>SUM(J1227:J1238)</f>
        <v>104.4</v>
      </c>
      <c r="K1226" s="701">
        <f>SUM(K1227:K1238)</f>
        <v>4.4000000000000004</v>
      </c>
      <c r="L1226" s="701">
        <f>SUM(L1227:L1238)</f>
        <v>100</v>
      </c>
      <c r="M1226" s="701">
        <f>SUM(M1227:M1238)</f>
        <v>0</v>
      </c>
      <c r="N1226" s="126" t="s">
        <v>1088</v>
      </c>
      <c r="O1226" s="126"/>
    </row>
    <row r="1227" spans="1:16" s="252" customFormat="1" ht="38.25" x14ac:dyDescent="0.2">
      <c r="A1227" s="874" t="s">
        <v>2973</v>
      </c>
      <c r="B1227" s="53" t="s">
        <v>3381</v>
      </c>
      <c r="C1227" s="99" t="s">
        <v>915</v>
      </c>
      <c r="D1227" s="139"/>
      <c r="E1227" s="139" t="s">
        <v>103</v>
      </c>
      <c r="F1227" s="139" t="s">
        <v>103</v>
      </c>
      <c r="G1227" s="139"/>
      <c r="H1227" s="139"/>
      <c r="I1227" s="139"/>
      <c r="J1227" s="684">
        <v>0.2</v>
      </c>
      <c r="K1227" s="684">
        <v>0.2</v>
      </c>
      <c r="L1227" s="684"/>
      <c r="M1227" s="646"/>
      <c r="N1227" s="140" t="s">
        <v>1087</v>
      </c>
      <c r="O1227" s="140"/>
      <c r="P1227" s="415"/>
    </row>
    <row r="1228" spans="1:16" ht="51" x14ac:dyDescent="0.2">
      <c r="A1228" s="874" t="s">
        <v>2974</v>
      </c>
      <c r="B1228" s="53" t="s">
        <v>2413</v>
      </c>
      <c r="C1228" s="99" t="s">
        <v>229</v>
      </c>
      <c r="D1228" s="139"/>
      <c r="E1228" s="139" t="s">
        <v>103</v>
      </c>
      <c r="F1228" s="139" t="s">
        <v>103</v>
      </c>
      <c r="G1228" s="139" t="s">
        <v>103</v>
      </c>
      <c r="H1228" s="139" t="s">
        <v>103</v>
      </c>
      <c r="I1228" s="139" t="s">
        <v>103</v>
      </c>
      <c r="J1228" s="684">
        <v>0.3</v>
      </c>
      <c r="K1228" s="684">
        <v>0.3</v>
      </c>
      <c r="L1228" s="684"/>
      <c r="M1228" s="646"/>
      <c r="N1228" s="123" t="s">
        <v>1085</v>
      </c>
      <c r="O1228" s="140"/>
    </row>
    <row r="1229" spans="1:16" ht="38.25" x14ac:dyDescent="0.2">
      <c r="A1229" s="874" t="s">
        <v>2975</v>
      </c>
      <c r="B1229" s="53" t="s">
        <v>2550</v>
      </c>
      <c r="C1229" s="99" t="s">
        <v>916</v>
      </c>
      <c r="D1229" s="139"/>
      <c r="E1229" s="139" t="s">
        <v>103</v>
      </c>
      <c r="F1229" s="139" t="s">
        <v>103</v>
      </c>
      <c r="G1229" s="139" t="s">
        <v>103</v>
      </c>
      <c r="H1229" s="139" t="s">
        <v>103</v>
      </c>
      <c r="I1229" s="139" t="s">
        <v>103</v>
      </c>
      <c r="J1229" s="682">
        <v>0.2</v>
      </c>
      <c r="K1229" s="682">
        <v>0.2</v>
      </c>
      <c r="L1229" s="694" t="s">
        <v>12</v>
      </c>
      <c r="M1229" s="567"/>
      <c r="N1229" s="123" t="s">
        <v>1085</v>
      </c>
      <c r="O1229" s="140"/>
    </row>
    <row r="1230" spans="1:16" ht="51" x14ac:dyDescent="0.2">
      <c r="A1230" s="874" t="s">
        <v>2976</v>
      </c>
      <c r="B1230" s="53" t="s">
        <v>2627</v>
      </c>
      <c r="C1230" s="99" t="s">
        <v>917</v>
      </c>
      <c r="D1230" s="139"/>
      <c r="E1230" s="139" t="s">
        <v>103</v>
      </c>
      <c r="F1230" s="139" t="s">
        <v>103</v>
      </c>
      <c r="G1230" s="139" t="s">
        <v>103</v>
      </c>
      <c r="H1230" s="139" t="s">
        <v>103</v>
      </c>
      <c r="I1230" s="139" t="s">
        <v>103</v>
      </c>
      <c r="J1230" s="682">
        <v>0.3</v>
      </c>
      <c r="K1230" s="682">
        <v>0.3</v>
      </c>
      <c r="L1230" s="694"/>
      <c r="M1230" s="567"/>
      <c r="N1230" s="140" t="s">
        <v>1089</v>
      </c>
      <c r="O1230" s="140"/>
    </row>
    <row r="1231" spans="1:16" s="252" customFormat="1" ht="63.75" x14ac:dyDescent="0.2">
      <c r="A1231" s="874" t="s">
        <v>2977</v>
      </c>
      <c r="B1231" s="53" t="s">
        <v>2718</v>
      </c>
      <c r="C1231" s="99" t="s">
        <v>918</v>
      </c>
      <c r="D1231" s="139"/>
      <c r="E1231" s="139" t="s">
        <v>103</v>
      </c>
      <c r="F1231" s="139" t="s">
        <v>103</v>
      </c>
      <c r="G1231" s="139" t="s">
        <v>103</v>
      </c>
      <c r="H1231" s="139" t="s">
        <v>103</v>
      </c>
      <c r="I1231" s="139" t="s">
        <v>103</v>
      </c>
      <c r="J1231" s="684">
        <v>100</v>
      </c>
      <c r="K1231" s="684"/>
      <c r="L1231" s="684">
        <v>100</v>
      </c>
      <c r="M1231" s="646"/>
      <c r="N1231" s="140" t="s">
        <v>1652</v>
      </c>
      <c r="O1231" s="140" t="s">
        <v>223</v>
      </c>
      <c r="P1231" s="415"/>
    </row>
    <row r="1232" spans="1:16" ht="63.75" x14ac:dyDescent="0.2">
      <c r="A1232" s="874" t="s">
        <v>2978</v>
      </c>
      <c r="B1232" s="53" t="s">
        <v>2769</v>
      </c>
      <c r="C1232" s="99" t="s">
        <v>919</v>
      </c>
      <c r="D1232" s="139"/>
      <c r="E1232" s="139" t="s">
        <v>103</v>
      </c>
      <c r="F1232" s="139" t="s">
        <v>103</v>
      </c>
      <c r="G1232" s="139" t="s">
        <v>103</v>
      </c>
      <c r="H1232" s="139" t="s">
        <v>103</v>
      </c>
      <c r="I1232" s="139" t="s">
        <v>103</v>
      </c>
      <c r="J1232" s="684">
        <v>0.5</v>
      </c>
      <c r="K1232" s="684">
        <v>0.5</v>
      </c>
      <c r="L1232" s="684"/>
      <c r="M1232" s="646"/>
      <c r="N1232" s="140" t="s">
        <v>1317</v>
      </c>
      <c r="O1232" s="140"/>
    </row>
    <row r="1233" spans="1:15" ht="127.5" x14ac:dyDescent="0.2">
      <c r="A1233" s="874" t="s">
        <v>2979</v>
      </c>
      <c r="B1233" s="53" t="s">
        <v>2828</v>
      </c>
      <c r="C1233" s="99" t="s">
        <v>1575</v>
      </c>
      <c r="D1233" s="139"/>
      <c r="E1233" s="139" t="s">
        <v>103</v>
      </c>
      <c r="F1233" s="139" t="s">
        <v>103</v>
      </c>
      <c r="G1233" s="139" t="s">
        <v>103</v>
      </c>
      <c r="H1233" s="139" t="s">
        <v>103</v>
      </c>
      <c r="I1233" s="139" t="s">
        <v>103</v>
      </c>
      <c r="J1233" s="684">
        <v>0.2</v>
      </c>
      <c r="K1233" s="684">
        <v>0.2</v>
      </c>
      <c r="L1233" s="684"/>
      <c r="M1233" s="646"/>
      <c r="N1233" s="140" t="s">
        <v>1085</v>
      </c>
      <c r="O1233" s="140"/>
    </row>
    <row r="1234" spans="1:15" ht="38.25" x14ac:dyDescent="0.2">
      <c r="A1234" s="874" t="s">
        <v>2980</v>
      </c>
      <c r="B1234" s="53" t="s">
        <v>2854</v>
      </c>
      <c r="C1234" s="99" t="s">
        <v>230</v>
      </c>
      <c r="D1234" s="139"/>
      <c r="E1234" s="139" t="s">
        <v>103</v>
      </c>
      <c r="F1234" s="139" t="s">
        <v>103</v>
      </c>
      <c r="G1234" s="139" t="s">
        <v>103</v>
      </c>
      <c r="H1234" s="139" t="s">
        <v>103</v>
      </c>
      <c r="I1234" s="139" t="s">
        <v>103</v>
      </c>
      <c r="J1234" s="684">
        <v>0.5</v>
      </c>
      <c r="K1234" s="684">
        <v>0.5</v>
      </c>
      <c r="L1234" s="684"/>
      <c r="M1234" s="646"/>
      <c r="N1234" s="140" t="s">
        <v>1085</v>
      </c>
      <c r="O1234" s="140"/>
    </row>
    <row r="1235" spans="1:15" ht="38.25" x14ac:dyDescent="0.2">
      <c r="A1235" s="874" t="s">
        <v>2981</v>
      </c>
      <c r="B1235" s="53" t="s">
        <v>2874</v>
      </c>
      <c r="C1235" s="99" t="s">
        <v>920</v>
      </c>
      <c r="D1235" s="139"/>
      <c r="E1235" s="139" t="s">
        <v>103</v>
      </c>
      <c r="F1235" s="139" t="s">
        <v>103</v>
      </c>
      <c r="G1235" s="139"/>
      <c r="H1235" s="139"/>
      <c r="I1235" s="139"/>
      <c r="J1235" s="684">
        <v>0.6</v>
      </c>
      <c r="K1235" s="684">
        <v>0.6</v>
      </c>
      <c r="L1235" s="684"/>
      <c r="M1235" s="646"/>
      <c r="N1235" s="140" t="s">
        <v>1090</v>
      </c>
      <c r="O1235" s="140"/>
    </row>
    <row r="1236" spans="1:15" ht="51" x14ac:dyDescent="0.2">
      <c r="A1236" s="874" t="s">
        <v>2982</v>
      </c>
      <c r="B1236" s="53" t="s">
        <v>2901</v>
      </c>
      <c r="C1236" s="99" t="s">
        <v>231</v>
      </c>
      <c r="D1236" s="139"/>
      <c r="E1236" s="139" t="s">
        <v>103</v>
      </c>
      <c r="F1236" s="139"/>
      <c r="G1236" s="139"/>
      <c r="H1236" s="139"/>
      <c r="I1236" s="139"/>
      <c r="J1236" s="684">
        <v>0.2</v>
      </c>
      <c r="K1236" s="684">
        <v>0.2</v>
      </c>
      <c r="L1236" s="684"/>
      <c r="M1236" s="646"/>
      <c r="N1236" s="140" t="s">
        <v>1085</v>
      </c>
      <c r="O1236" s="140"/>
    </row>
    <row r="1237" spans="1:15" ht="25.5" x14ac:dyDescent="0.2">
      <c r="A1237" s="874" t="s">
        <v>2983</v>
      </c>
      <c r="B1237" s="53" t="s">
        <v>2203</v>
      </c>
      <c r="C1237" s="99" t="s">
        <v>921</v>
      </c>
      <c r="D1237" s="139"/>
      <c r="E1237" s="139" t="s">
        <v>103</v>
      </c>
      <c r="F1237" s="139" t="s">
        <v>103</v>
      </c>
      <c r="G1237" s="139" t="s">
        <v>103</v>
      </c>
      <c r="H1237" s="139" t="s">
        <v>103</v>
      </c>
      <c r="I1237" s="139" t="s">
        <v>103</v>
      </c>
      <c r="J1237" s="684">
        <v>1</v>
      </c>
      <c r="K1237" s="684">
        <v>1</v>
      </c>
      <c r="L1237" s="684"/>
      <c r="M1237" s="646"/>
      <c r="N1237" s="140" t="s">
        <v>1085</v>
      </c>
      <c r="O1237" s="140"/>
    </row>
    <row r="1238" spans="1:15" ht="51" x14ac:dyDescent="0.2">
      <c r="A1238" s="874" t="s">
        <v>2992</v>
      </c>
      <c r="B1238" s="53" t="s">
        <v>2341</v>
      </c>
      <c r="C1238" s="99" t="s">
        <v>922</v>
      </c>
      <c r="D1238" s="139"/>
      <c r="E1238" s="139" t="s">
        <v>103</v>
      </c>
      <c r="F1238" s="139" t="s">
        <v>103</v>
      </c>
      <c r="G1238" s="139" t="s">
        <v>103</v>
      </c>
      <c r="H1238" s="139" t="s">
        <v>103</v>
      </c>
      <c r="I1238" s="139" t="s">
        <v>103</v>
      </c>
      <c r="J1238" s="684">
        <v>0.4</v>
      </c>
      <c r="K1238" s="684">
        <v>0.4</v>
      </c>
      <c r="L1238" s="684"/>
      <c r="M1238" s="646"/>
      <c r="N1238" s="140" t="s">
        <v>1085</v>
      </c>
      <c r="O1238" s="140"/>
    </row>
    <row r="1239" spans="1:15" ht="63.75" x14ac:dyDescent="0.2">
      <c r="A1239" s="874">
        <v>189</v>
      </c>
      <c r="B1239" s="98" t="s">
        <v>3287</v>
      </c>
      <c r="C1239" s="10" t="s">
        <v>3282</v>
      </c>
      <c r="D1239" s="121" t="s">
        <v>232</v>
      </c>
      <c r="E1239" s="121">
        <v>1.5</v>
      </c>
      <c r="F1239" s="121">
        <v>2</v>
      </c>
      <c r="G1239" s="121">
        <v>2.5</v>
      </c>
      <c r="H1239" s="121">
        <v>3</v>
      </c>
      <c r="I1239" s="126" t="s">
        <v>2014</v>
      </c>
      <c r="J1239" s="701">
        <f>SUM(J1240:J1246)</f>
        <v>2.1</v>
      </c>
      <c r="K1239" s="701">
        <f>SUM(K1240:K1246)</f>
        <v>2.1</v>
      </c>
      <c r="L1239" s="701">
        <f>SUM(L1240:L1246)</f>
        <v>0</v>
      </c>
      <c r="M1239" s="701">
        <f>SUM(M1240:M1246)</f>
        <v>0</v>
      </c>
      <c r="N1239" s="126" t="s">
        <v>1085</v>
      </c>
      <c r="O1239" s="126"/>
    </row>
    <row r="1240" spans="1:15" ht="38.25" x14ac:dyDescent="0.2">
      <c r="A1240" s="874" t="s">
        <v>2973</v>
      </c>
      <c r="B1240" s="53" t="s">
        <v>2299</v>
      </c>
      <c r="C1240" s="99" t="s">
        <v>923</v>
      </c>
      <c r="D1240" s="139"/>
      <c r="E1240" s="139" t="s">
        <v>103</v>
      </c>
      <c r="F1240" s="139"/>
      <c r="G1240" s="139"/>
      <c r="H1240" s="139"/>
      <c r="I1240" s="139"/>
      <c r="J1240" s="684">
        <v>0.2</v>
      </c>
      <c r="K1240" s="684">
        <v>0.2</v>
      </c>
      <c r="L1240" s="517"/>
      <c r="M1240" s="513"/>
      <c r="N1240" s="140" t="s">
        <v>1094</v>
      </c>
      <c r="O1240" s="140"/>
    </row>
    <row r="1241" spans="1:15" ht="51" x14ac:dyDescent="0.2">
      <c r="A1241" s="874" t="s">
        <v>2974</v>
      </c>
      <c r="B1241" s="51" t="s">
        <v>2414</v>
      </c>
      <c r="C1241" s="99" t="s">
        <v>924</v>
      </c>
      <c r="D1241" s="139"/>
      <c r="E1241" s="139" t="s">
        <v>103</v>
      </c>
      <c r="F1241" s="139" t="s">
        <v>103</v>
      </c>
      <c r="G1241" s="139" t="s">
        <v>103</v>
      </c>
      <c r="H1241" s="139" t="s">
        <v>103</v>
      </c>
      <c r="I1241" s="139" t="s">
        <v>103</v>
      </c>
      <c r="J1241" s="684">
        <v>0.3</v>
      </c>
      <c r="K1241" s="684">
        <v>0.3</v>
      </c>
      <c r="L1241" s="517"/>
      <c r="M1241" s="513"/>
      <c r="N1241" s="140" t="s">
        <v>1091</v>
      </c>
      <c r="O1241" s="140"/>
    </row>
    <row r="1242" spans="1:15" ht="38.25" x14ac:dyDescent="0.2">
      <c r="A1242" s="874" t="s">
        <v>2975</v>
      </c>
      <c r="B1242" s="53" t="s">
        <v>2551</v>
      </c>
      <c r="C1242" s="99" t="s">
        <v>231</v>
      </c>
      <c r="D1242" s="139"/>
      <c r="E1242" s="139" t="s">
        <v>103</v>
      </c>
      <c r="F1242" s="139"/>
      <c r="G1242" s="139"/>
      <c r="H1242" s="139"/>
      <c r="I1242" s="139"/>
      <c r="J1242" s="684">
        <v>0.2</v>
      </c>
      <c r="K1242" s="684">
        <v>0.2</v>
      </c>
      <c r="L1242" s="517"/>
      <c r="M1242" s="513"/>
      <c r="N1242" s="140" t="s">
        <v>1092</v>
      </c>
      <c r="O1242" s="140"/>
    </row>
    <row r="1243" spans="1:15" ht="38.25" x14ac:dyDescent="0.2">
      <c r="A1243" s="874" t="s">
        <v>2976</v>
      </c>
      <c r="B1243" s="53" t="s">
        <v>2628</v>
      </c>
      <c r="C1243" s="99" t="s">
        <v>925</v>
      </c>
      <c r="D1243" s="139"/>
      <c r="E1243" s="139" t="s">
        <v>103</v>
      </c>
      <c r="F1243" s="139" t="s">
        <v>103</v>
      </c>
      <c r="G1243" s="139" t="s">
        <v>103</v>
      </c>
      <c r="H1243" s="139" t="s">
        <v>103</v>
      </c>
      <c r="I1243" s="139" t="s">
        <v>103</v>
      </c>
      <c r="J1243" s="684">
        <v>0.5</v>
      </c>
      <c r="K1243" s="684">
        <v>0.5</v>
      </c>
      <c r="L1243" s="517"/>
      <c r="M1243" s="513"/>
      <c r="N1243" s="140" t="s">
        <v>1093</v>
      </c>
      <c r="O1243" s="140"/>
    </row>
    <row r="1244" spans="1:15" ht="51" x14ac:dyDescent="0.2">
      <c r="A1244" s="874" t="s">
        <v>2977</v>
      </c>
      <c r="B1244" s="53" t="s">
        <v>2719</v>
      </c>
      <c r="C1244" s="99" t="s">
        <v>233</v>
      </c>
      <c r="D1244" s="139"/>
      <c r="E1244" s="139" t="s">
        <v>103</v>
      </c>
      <c r="F1244" s="139" t="s">
        <v>103</v>
      </c>
      <c r="G1244" s="139" t="s">
        <v>103</v>
      </c>
      <c r="H1244" s="139" t="s">
        <v>103</v>
      </c>
      <c r="I1244" s="139" t="s">
        <v>103</v>
      </c>
      <c r="J1244" s="684">
        <v>0.2</v>
      </c>
      <c r="K1244" s="684">
        <v>0.2</v>
      </c>
      <c r="L1244" s="517"/>
      <c r="M1244" s="513"/>
      <c r="N1244" s="140" t="s">
        <v>1092</v>
      </c>
      <c r="O1244" s="140"/>
    </row>
    <row r="1245" spans="1:15" ht="25.5" x14ac:dyDescent="0.2">
      <c r="A1245" s="874" t="s">
        <v>2978</v>
      </c>
      <c r="B1245" s="53" t="s">
        <v>2770</v>
      </c>
      <c r="C1245" s="99" t="s">
        <v>234</v>
      </c>
      <c r="D1245" s="139"/>
      <c r="E1245" s="139" t="s">
        <v>103</v>
      </c>
      <c r="F1245" s="139" t="s">
        <v>103</v>
      </c>
      <c r="G1245" s="139" t="s">
        <v>103</v>
      </c>
      <c r="H1245" s="139" t="s">
        <v>103</v>
      </c>
      <c r="I1245" s="139" t="s">
        <v>103</v>
      </c>
      <c r="J1245" s="684">
        <v>0.5</v>
      </c>
      <c r="K1245" s="684">
        <v>0.5</v>
      </c>
      <c r="L1245" s="517"/>
      <c r="M1245" s="513"/>
      <c r="N1245" s="140" t="s">
        <v>1095</v>
      </c>
      <c r="O1245" s="140"/>
    </row>
    <row r="1246" spans="1:15" ht="38.25" x14ac:dyDescent="0.2">
      <c r="A1246" s="874" t="s">
        <v>2979</v>
      </c>
      <c r="B1246" s="53" t="s">
        <v>2829</v>
      </c>
      <c r="C1246" s="99" t="s">
        <v>413</v>
      </c>
      <c r="D1246" s="139"/>
      <c r="E1246" s="139" t="s">
        <v>103</v>
      </c>
      <c r="F1246" s="139" t="s">
        <v>103</v>
      </c>
      <c r="G1246" s="139" t="s">
        <v>103</v>
      </c>
      <c r="H1246" s="139" t="s">
        <v>103</v>
      </c>
      <c r="I1246" s="139" t="s">
        <v>103</v>
      </c>
      <c r="J1246" s="684">
        <v>0.2</v>
      </c>
      <c r="K1246" s="684">
        <v>0.2</v>
      </c>
      <c r="L1246" s="517"/>
      <c r="M1246" s="513"/>
      <c r="N1246" s="140" t="s">
        <v>1096</v>
      </c>
      <c r="O1246" s="140"/>
    </row>
    <row r="1247" spans="1:15" ht="51" x14ac:dyDescent="0.2">
      <c r="A1247" s="1052">
        <v>190</v>
      </c>
      <c r="B1247" s="1100" t="s">
        <v>3382</v>
      </c>
      <c r="C1247" s="2" t="s">
        <v>2015</v>
      </c>
      <c r="D1247" s="120">
        <v>104</v>
      </c>
      <c r="E1247" s="390"/>
      <c r="F1247" s="390"/>
      <c r="G1247" s="390"/>
      <c r="H1247" s="390"/>
      <c r="I1247" s="199" t="s">
        <v>107</v>
      </c>
      <c r="J1247" s="1112">
        <f>J1250+J1254+J1258+J1267</f>
        <v>358.09999999999997</v>
      </c>
      <c r="K1247" s="1112">
        <f>K1250+K1254+K1258+K1267</f>
        <v>8.1000000000000014</v>
      </c>
      <c r="L1247" s="1112">
        <f>L1250+L1254+L1258+L1267</f>
        <v>350</v>
      </c>
      <c r="M1247" s="1112">
        <f>M1250+M1254+M1258+M1267</f>
        <v>0</v>
      </c>
      <c r="N1247" s="961" t="s">
        <v>1085</v>
      </c>
      <c r="O1247" s="199"/>
    </row>
    <row r="1248" spans="1:15" ht="38.25" x14ac:dyDescent="0.2">
      <c r="A1248" s="1053"/>
      <c r="B1248" s="1091"/>
      <c r="C1248" s="2" t="s">
        <v>926</v>
      </c>
      <c r="D1248" s="120">
        <v>1.3</v>
      </c>
      <c r="E1248" s="120">
        <v>1.3</v>
      </c>
      <c r="F1248" s="120">
        <v>1.3</v>
      </c>
      <c r="G1248" s="120">
        <v>1.5</v>
      </c>
      <c r="H1248" s="120">
        <v>1.8</v>
      </c>
      <c r="I1248" s="199" t="s">
        <v>931</v>
      </c>
      <c r="J1248" s="1112"/>
      <c r="K1248" s="1112"/>
      <c r="L1248" s="1112"/>
      <c r="M1248" s="1112"/>
      <c r="N1248" s="962"/>
      <c r="O1248" s="199"/>
    </row>
    <row r="1249" spans="1:16" ht="38.25" x14ac:dyDescent="0.2">
      <c r="A1249" s="1054"/>
      <c r="B1249" s="1092"/>
      <c r="C1249" s="2" t="s">
        <v>927</v>
      </c>
      <c r="D1249" s="120" t="s">
        <v>662</v>
      </c>
      <c r="E1249" s="120"/>
      <c r="F1249" s="120"/>
      <c r="G1249" s="120"/>
      <c r="H1249" s="120"/>
      <c r="I1249" s="199" t="s">
        <v>932</v>
      </c>
      <c r="J1249" s="1112"/>
      <c r="K1249" s="1112"/>
      <c r="L1249" s="1112"/>
      <c r="M1249" s="1112"/>
      <c r="N1249" s="963"/>
      <c r="O1249" s="199"/>
    </row>
    <row r="1250" spans="1:16" ht="51" x14ac:dyDescent="0.2">
      <c r="A1250" s="874">
        <v>191</v>
      </c>
      <c r="B1250" s="98" t="s">
        <v>3140</v>
      </c>
      <c r="C1250" s="10" t="s">
        <v>1722</v>
      </c>
      <c r="D1250" s="287" t="s">
        <v>662</v>
      </c>
      <c r="E1250" s="126" t="s">
        <v>928</v>
      </c>
      <c r="F1250" s="126" t="s">
        <v>929</v>
      </c>
      <c r="G1250" s="126" t="s">
        <v>909</v>
      </c>
      <c r="H1250" s="126" t="s">
        <v>930</v>
      </c>
      <c r="I1250" s="126" t="s">
        <v>877</v>
      </c>
      <c r="J1250" s="701">
        <f>SUM(J1251:J1253)</f>
        <v>351</v>
      </c>
      <c r="K1250" s="701">
        <f>SUM(K1251:K1253)</f>
        <v>1</v>
      </c>
      <c r="L1250" s="701">
        <f>SUM(L1251:L1253)</f>
        <v>350</v>
      </c>
      <c r="M1250" s="701">
        <f>SUM(M1251:M1253)</f>
        <v>0</v>
      </c>
      <c r="N1250" s="126" t="s">
        <v>1652</v>
      </c>
      <c r="O1250" s="126"/>
    </row>
    <row r="1251" spans="1:16" ht="76.5" x14ac:dyDescent="0.2">
      <c r="A1251" s="874" t="s">
        <v>2973</v>
      </c>
      <c r="B1251" s="53" t="s">
        <v>2300</v>
      </c>
      <c r="C1251" s="99" t="s">
        <v>933</v>
      </c>
      <c r="D1251" s="139"/>
      <c r="E1251" s="139" t="s">
        <v>103</v>
      </c>
      <c r="F1251" s="139" t="s">
        <v>103</v>
      </c>
      <c r="G1251" s="139" t="s">
        <v>103</v>
      </c>
      <c r="H1251" s="139" t="s">
        <v>103</v>
      </c>
      <c r="I1251" s="139" t="s">
        <v>103</v>
      </c>
      <c r="J1251" s="682">
        <v>0.7</v>
      </c>
      <c r="K1251" s="682">
        <v>0.7</v>
      </c>
      <c r="L1251" s="694"/>
      <c r="M1251" s="567"/>
      <c r="N1251" s="140" t="s">
        <v>1097</v>
      </c>
      <c r="O1251" s="140"/>
    </row>
    <row r="1252" spans="1:16" ht="76.5" x14ac:dyDescent="0.2">
      <c r="A1252" s="874" t="s">
        <v>2974</v>
      </c>
      <c r="B1252" s="53" t="s">
        <v>2415</v>
      </c>
      <c r="C1252" s="99" t="s">
        <v>934</v>
      </c>
      <c r="D1252" s="139"/>
      <c r="E1252" s="139" t="s">
        <v>103</v>
      </c>
      <c r="F1252" s="139" t="s">
        <v>103</v>
      </c>
      <c r="G1252" s="139" t="s">
        <v>103</v>
      </c>
      <c r="H1252" s="139" t="s">
        <v>103</v>
      </c>
      <c r="I1252" s="139" t="s">
        <v>103</v>
      </c>
      <c r="J1252" s="682">
        <v>0.3</v>
      </c>
      <c r="K1252" s="682">
        <v>0.3</v>
      </c>
      <c r="L1252" s="694"/>
      <c r="M1252" s="567"/>
      <c r="N1252" s="140" t="s">
        <v>1090</v>
      </c>
      <c r="O1252" s="140"/>
    </row>
    <row r="1253" spans="1:16" ht="114.75" x14ac:dyDescent="0.2">
      <c r="A1253" s="874" t="s">
        <v>2975</v>
      </c>
      <c r="B1253" s="53" t="s">
        <v>2552</v>
      </c>
      <c r="C1253" s="99" t="s">
        <v>294</v>
      </c>
      <c r="D1253" s="139"/>
      <c r="E1253" s="139" t="s">
        <v>103</v>
      </c>
      <c r="F1253" s="139" t="s">
        <v>103</v>
      </c>
      <c r="G1253" s="139" t="s">
        <v>103</v>
      </c>
      <c r="H1253" s="139" t="s">
        <v>103</v>
      </c>
      <c r="I1253" s="139" t="s">
        <v>103</v>
      </c>
      <c r="J1253" s="682">
        <v>350</v>
      </c>
      <c r="K1253" s="694"/>
      <c r="L1253" s="682">
        <v>350</v>
      </c>
      <c r="M1253" s="567"/>
      <c r="N1253" s="140" t="s">
        <v>1090</v>
      </c>
      <c r="O1253" s="140" t="s">
        <v>222</v>
      </c>
    </row>
    <row r="1254" spans="1:16" ht="38.25" x14ac:dyDescent="0.2">
      <c r="A1254" s="874">
        <v>192</v>
      </c>
      <c r="B1254" s="98" t="s">
        <v>3141</v>
      </c>
      <c r="C1254" s="10" t="s">
        <v>1721</v>
      </c>
      <c r="D1254" s="126" t="s">
        <v>662</v>
      </c>
      <c r="E1254" s="126" t="s">
        <v>928</v>
      </c>
      <c r="F1254" s="126" t="s">
        <v>935</v>
      </c>
      <c r="G1254" s="126" t="s">
        <v>936</v>
      </c>
      <c r="H1254" s="126" t="s">
        <v>937</v>
      </c>
      <c r="I1254" s="126" t="s">
        <v>938</v>
      </c>
      <c r="J1254" s="695">
        <f>SUM(J1255:J1257)</f>
        <v>0.89999999999999991</v>
      </c>
      <c r="K1254" s="695">
        <f>SUM(K1255:K1257)</f>
        <v>0.89999999999999991</v>
      </c>
      <c r="L1254" s="695">
        <f>SUM(L1255:L1257)</f>
        <v>0</v>
      </c>
      <c r="M1254" s="695">
        <f>SUM(M1255:M1257)</f>
        <v>0</v>
      </c>
      <c r="N1254" s="126" t="s">
        <v>1652</v>
      </c>
      <c r="O1254" s="126"/>
    </row>
    <row r="1255" spans="1:16" ht="38.25" x14ac:dyDescent="0.2">
      <c r="A1255" s="874" t="s">
        <v>2973</v>
      </c>
      <c r="B1255" s="53" t="s">
        <v>2301</v>
      </c>
      <c r="C1255" s="99" t="s">
        <v>939</v>
      </c>
      <c r="D1255" s="139"/>
      <c r="E1255" s="139" t="s">
        <v>103</v>
      </c>
      <c r="F1255" s="139" t="s">
        <v>103</v>
      </c>
      <c r="G1255" s="139" t="s">
        <v>103</v>
      </c>
      <c r="H1255" s="139" t="s">
        <v>103</v>
      </c>
      <c r="I1255" s="139" t="s">
        <v>103</v>
      </c>
      <c r="J1255" s="682">
        <v>0.3</v>
      </c>
      <c r="K1255" s="682">
        <v>0.3</v>
      </c>
      <c r="L1255" s="694"/>
      <c r="M1255" s="567"/>
      <c r="N1255" s="140" t="s">
        <v>1098</v>
      </c>
      <c r="O1255" s="140"/>
    </row>
    <row r="1256" spans="1:16" ht="38.25" x14ac:dyDescent="0.2">
      <c r="A1256" s="874" t="s">
        <v>2974</v>
      </c>
      <c r="B1256" s="53" t="s">
        <v>2416</v>
      </c>
      <c r="C1256" s="99" t="s">
        <v>940</v>
      </c>
      <c r="D1256" s="139"/>
      <c r="E1256" s="139" t="s">
        <v>103</v>
      </c>
      <c r="F1256" s="139" t="s">
        <v>103</v>
      </c>
      <c r="G1256" s="139" t="s">
        <v>103</v>
      </c>
      <c r="H1256" s="139" t="s">
        <v>103</v>
      </c>
      <c r="I1256" s="139" t="s">
        <v>103</v>
      </c>
      <c r="J1256" s="682">
        <v>0.3</v>
      </c>
      <c r="K1256" s="682">
        <v>0.3</v>
      </c>
      <c r="L1256" s="694"/>
      <c r="M1256" s="567"/>
      <c r="N1256" s="140" t="s">
        <v>1098</v>
      </c>
      <c r="O1256" s="140"/>
    </row>
    <row r="1257" spans="1:16" ht="51" x14ac:dyDescent="0.2">
      <c r="A1257" s="874" t="s">
        <v>2975</v>
      </c>
      <c r="B1257" s="53" t="s">
        <v>2553</v>
      </c>
      <c r="C1257" s="99" t="s">
        <v>941</v>
      </c>
      <c r="D1257" s="139"/>
      <c r="E1257" s="139" t="s">
        <v>103</v>
      </c>
      <c r="F1257" s="139" t="s">
        <v>103</v>
      </c>
      <c r="G1257" s="139" t="s">
        <v>103</v>
      </c>
      <c r="H1257" s="139" t="s">
        <v>103</v>
      </c>
      <c r="I1257" s="139" t="s">
        <v>103</v>
      </c>
      <c r="J1257" s="682">
        <v>0.3</v>
      </c>
      <c r="K1257" s="682">
        <v>0.3</v>
      </c>
      <c r="L1257" s="694"/>
      <c r="M1257" s="567"/>
      <c r="N1257" s="140" t="s">
        <v>1098</v>
      </c>
      <c r="O1257" s="140"/>
    </row>
    <row r="1258" spans="1:16" ht="38.25" x14ac:dyDescent="0.2">
      <c r="A1258" s="874">
        <v>193</v>
      </c>
      <c r="B1258" s="98" t="s">
        <v>3288</v>
      </c>
      <c r="C1258" s="10" t="s">
        <v>1720</v>
      </c>
      <c r="D1258" s="121">
        <v>160</v>
      </c>
      <c r="E1258" s="121">
        <v>160</v>
      </c>
      <c r="F1258" s="121">
        <v>160</v>
      </c>
      <c r="G1258" s="126" t="s">
        <v>942</v>
      </c>
      <c r="H1258" s="126" t="s">
        <v>943</v>
      </c>
      <c r="I1258" s="126" t="s">
        <v>944</v>
      </c>
      <c r="J1258" s="701">
        <f>SUM(J1259:J1266)</f>
        <v>3.9000000000000004</v>
      </c>
      <c r="K1258" s="701">
        <f>SUM(K1259:K1266)</f>
        <v>3.9000000000000004</v>
      </c>
      <c r="L1258" s="701">
        <f>SUM(L1259:L1266)</f>
        <v>0</v>
      </c>
      <c r="M1258" s="701">
        <f>SUM(M1259:M1266)</f>
        <v>0</v>
      </c>
      <c r="N1258" s="126" t="s">
        <v>1085</v>
      </c>
      <c r="O1258" s="126"/>
    </row>
    <row r="1259" spans="1:16" s="252" customFormat="1" ht="25.5" x14ac:dyDescent="0.2">
      <c r="A1259" s="874" t="s">
        <v>2973</v>
      </c>
      <c r="B1259" s="53" t="s">
        <v>2302</v>
      </c>
      <c r="C1259" s="99" t="s">
        <v>945</v>
      </c>
      <c r="D1259" s="139"/>
      <c r="E1259" s="139" t="s">
        <v>103</v>
      </c>
      <c r="F1259" s="139" t="s">
        <v>103</v>
      </c>
      <c r="G1259" s="139"/>
      <c r="H1259" s="139"/>
      <c r="I1259" s="139"/>
      <c r="J1259" s="684">
        <v>1</v>
      </c>
      <c r="K1259" s="684">
        <v>1</v>
      </c>
      <c r="L1259" s="646"/>
      <c r="M1259" s="646"/>
      <c r="N1259" s="123" t="s">
        <v>1085</v>
      </c>
      <c r="O1259" s="140"/>
      <c r="P1259" s="415"/>
    </row>
    <row r="1260" spans="1:16" s="252" customFormat="1" ht="38.25" x14ac:dyDescent="0.2">
      <c r="A1260" s="874" t="s">
        <v>2974</v>
      </c>
      <c r="B1260" s="53" t="s">
        <v>2417</v>
      </c>
      <c r="C1260" s="99" t="s">
        <v>924</v>
      </c>
      <c r="D1260" s="139"/>
      <c r="E1260" s="139" t="s">
        <v>103</v>
      </c>
      <c r="F1260" s="139" t="s">
        <v>103</v>
      </c>
      <c r="G1260" s="139" t="s">
        <v>103</v>
      </c>
      <c r="H1260" s="139" t="s">
        <v>103</v>
      </c>
      <c r="I1260" s="139" t="s">
        <v>103</v>
      </c>
      <c r="J1260" s="682">
        <v>0.2</v>
      </c>
      <c r="K1260" s="682">
        <v>0.2</v>
      </c>
      <c r="L1260" s="694"/>
      <c r="M1260" s="567"/>
      <c r="N1260" s="123" t="s">
        <v>1085</v>
      </c>
      <c r="O1260" s="140"/>
      <c r="P1260" s="415"/>
    </row>
    <row r="1261" spans="1:16" s="252" customFormat="1" ht="25.5" x14ac:dyDescent="0.2">
      <c r="A1261" s="874" t="s">
        <v>2975</v>
      </c>
      <c r="B1261" s="53" t="s">
        <v>2554</v>
      </c>
      <c r="C1261" s="99" t="s">
        <v>946</v>
      </c>
      <c r="D1261" s="139"/>
      <c r="E1261" s="139" t="s">
        <v>103</v>
      </c>
      <c r="F1261" s="139" t="s">
        <v>103</v>
      </c>
      <c r="G1261" s="139" t="s">
        <v>103</v>
      </c>
      <c r="H1261" s="139" t="s">
        <v>103</v>
      </c>
      <c r="I1261" s="139" t="s">
        <v>103</v>
      </c>
      <c r="J1261" s="682">
        <v>0.9</v>
      </c>
      <c r="K1261" s="682">
        <v>0.9</v>
      </c>
      <c r="L1261" s="694"/>
      <c r="M1261" s="567"/>
      <c r="N1261" s="140" t="s">
        <v>1090</v>
      </c>
      <c r="O1261" s="140"/>
      <c r="P1261" s="415"/>
    </row>
    <row r="1262" spans="1:16" s="252" customFormat="1" ht="63.75" x14ac:dyDescent="0.2">
      <c r="A1262" s="874" t="s">
        <v>2976</v>
      </c>
      <c r="B1262" s="53" t="s">
        <v>2629</v>
      </c>
      <c r="C1262" s="99" t="s">
        <v>414</v>
      </c>
      <c r="D1262" s="139"/>
      <c r="E1262" s="139" t="s">
        <v>103</v>
      </c>
      <c r="F1262" s="139" t="s">
        <v>103</v>
      </c>
      <c r="G1262" s="139" t="s">
        <v>103</v>
      </c>
      <c r="H1262" s="139" t="s">
        <v>103</v>
      </c>
      <c r="I1262" s="139" t="s">
        <v>103</v>
      </c>
      <c r="J1262" s="684">
        <v>0.2</v>
      </c>
      <c r="K1262" s="684">
        <v>0.2</v>
      </c>
      <c r="L1262" s="646"/>
      <c r="M1262" s="646"/>
      <c r="N1262" s="140" t="s">
        <v>1090</v>
      </c>
      <c r="O1262" s="140"/>
      <c r="P1262" s="415"/>
    </row>
    <row r="1263" spans="1:16" s="252" customFormat="1" ht="38.25" x14ac:dyDescent="0.2">
      <c r="A1263" s="874" t="s">
        <v>2977</v>
      </c>
      <c r="B1263" s="53" t="s">
        <v>2720</v>
      </c>
      <c r="C1263" s="99" t="s">
        <v>235</v>
      </c>
      <c r="D1263" s="139"/>
      <c r="E1263" s="139" t="s">
        <v>103</v>
      </c>
      <c r="F1263" s="139" t="s">
        <v>103</v>
      </c>
      <c r="G1263" s="139"/>
      <c r="H1263" s="139"/>
      <c r="I1263" s="139"/>
      <c r="J1263" s="682">
        <v>0.2</v>
      </c>
      <c r="K1263" s="682">
        <v>0.2</v>
      </c>
      <c r="L1263" s="694"/>
      <c r="M1263" s="567"/>
      <c r="N1263" s="140" t="s">
        <v>1099</v>
      </c>
      <c r="O1263" s="140"/>
      <c r="P1263" s="415"/>
    </row>
    <row r="1264" spans="1:16" s="252" customFormat="1" ht="63.75" x14ac:dyDescent="0.2">
      <c r="A1264" s="874" t="s">
        <v>2978</v>
      </c>
      <c r="B1264" s="53" t="s">
        <v>2771</v>
      </c>
      <c r="C1264" s="99" t="s">
        <v>947</v>
      </c>
      <c r="D1264" s="139"/>
      <c r="E1264" s="139" t="s">
        <v>103</v>
      </c>
      <c r="F1264" s="139" t="s">
        <v>103</v>
      </c>
      <c r="G1264" s="139" t="s">
        <v>103</v>
      </c>
      <c r="H1264" s="139" t="s">
        <v>103</v>
      </c>
      <c r="I1264" s="139" t="s">
        <v>103</v>
      </c>
      <c r="J1264" s="682">
        <v>0.4</v>
      </c>
      <c r="K1264" s="682">
        <v>0.4</v>
      </c>
      <c r="L1264" s="694"/>
      <c r="M1264" s="567"/>
      <c r="N1264" s="140" t="s">
        <v>1100</v>
      </c>
      <c r="O1264" s="140"/>
      <c r="P1264" s="415"/>
    </row>
    <row r="1265" spans="1:16" s="252" customFormat="1" ht="38.25" x14ac:dyDescent="0.2">
      <c r="A1265" s="874" t="s">
        <v>2979</v>
      </c>
      <c r="B1265" s="53" t="s">
        <v>2830</v>
      </c>
      <c r="C1265" s="99" t="s">
        <v>236</v>
      </c>
      <c r="D1265" s="139"/>
      <c r="E1265" s="139" t="s">
        <v>103</v>
      </c>
      <c r="F1265" s="139" t="s">
        <v>103</v>
      </c>
      <c r="G1265" s="139" t="s">
        <v>103</v>
      </c>
      <c r="H1265" s="139" t="s">
        <v>103</v>
      </c>
      <c r="I1265" s="139" t="s">
        <v>103</v>
      </c>
      <c r="J1265" s="682">
        <v>0.5</v>
      </c>
      <c r="K1265" s="682">
        <v>0.5</v>
      </c>
      <c r="L1265" s="694"/>
      <c r="M1265" s="567"/>
      <c r="N1265" s="140" t="s">
        <v>1101</v>
      </c>
      <c r="O1265" s="140"/>
      <c r="P1265" s="415"/>
    </row>
    <row r="1266" spans="1:16" s="252" customFormat="1" ht="25.5" x14ac:dyDescent="0.2">
      <c r="A1266" s="874" t="s">
        <v>2980</v>
      </c>
      <c r="B1266" s="459" t="s">
        <v>3289</v>
      </c>
      <c r="C1266" s="460" t="s">
        <v>2016</v>
      </c>
      <c r="D1266" s="461"/>
      <c r="E1266" s="461"/>
      <c r="F1266" s="461"/>
      <c r="G1266" s="426" t="s">
        <v>103</v>
      </c>
      <c r="H1266" s="426" t="s">
        <v>103</v>
      </c>
      <c r="I1266" s="426" t="s">
        <v>103</v>
      </c>
      <c r="J1266" s="682">
        <v>0.5</v>
      </c>
      <c r="K1266" s="682">
        <v>0.5</v>
      </c>
      <c r="L1266" s="702"/>
      <c r="M1266" s="703"/>
      <c r="N1266" s="462" t="s">
        <v>2017</v>
      </c>
      <c r="O1266" s="458"/>
      <c r="P1266" s="415"/>
    </row>
    <row r="1267" spans="1:16" s="252" customFormat="1" ht="63.75" x14ac:dyDescent="0.2">
      <c r="A1267" s="874">
        <v>194</v>
      </c>
      <c r="B1267" s="98" t="s">
        <v>3290</v>
      </c>
      <c r="C1267" s="10" t="s">
        <v>1719</v>
      </c>
      <c r="D1267" s="121"/>
      <c r="E1267" s="126" t="s">
        <v>948</v>
      </c>
      <c r="F1267" s="126" t="s">
        <v>949</v>
      </c>
      <c r="G1267" s="126" t="s">
        <v>948</v>
      </c>
      <c r="H1267" s="126" t="s">
        <v>949</v>
      </c>
      <c r="I1267" s="126" t="s">
        <v>949</v>
      </c>
      <c r="J1267" s="695">
        <f>SUM(J1268:J1271)</f>
        <v>2.3000000000000003</v>
      </c>
      <c r="K1267" s="695">
        <f>SUM(K1268:K1271)</f>
        <v>2.3000000000000003</v>
      </c>
      <c r="L1267" s="695">
        <f>SUM(L1268:L1271)</f>
        <v>0</v>
      </c>
      <c r="M1267" s="695">
        <f>SUM(M1268:M1271)</f>
        <v>0</v>
      </c>
      <c r="N1267" s="126" t="s">
        <v>1085</v>
      </c>
      <c r="O1267" s="126"/>
      <c r="P1267" s="415"/>
    </row>
    <row r="1268" spans="1:16" s="252" customFormat="1" ht="51" x14ac:dyDescent="0.2">
      <c r="A1268" s="874" t="s">
        <v>2973</v>
      </c>
      <c r="B1268" s="53" t="s">
        <v>2303</v>
      </c>
      <c r="C1268" s="99" t="s">
        <v>294</v>
      </c>
      <c r="D1268" s="139"/>
      <c r="E1268" s="139" t="s">
        <v>103</v>
      </c>
      <c r="F1268" s="139" t="s">
        <v>103</v>
      </c>
      <c r="G1268" s="139" t="s">
        <v>103</v>
      </c>
      <c r="H1268" s="139" t="s">
        <v>103</v>
      </c>
      <c r="I1268" s="139" t="s">
        <v>103</v>
      </c>
      <c r="J1268" s="682">
        <v>0.6</v>
      </c>
      <c r="K1268" s="682">
        <v>0.6</v>
      </c>
      <c r="L1268" s="694"/>
      <c r="M1268" s="567"/>
      <c r="N1268" s="140" t="s">
        <v>1104</v>
      </c>
      <c r="O1268" s="140"/>
      <c r="P1268" s="415"/>
    </row>
    <row r="1269" spans="1:16" ht="114.75" x14ac:dyDescent="0.2">
      <c r="A1269" s="874" t="s">
        <v>2974</v>
      </c>
      <c r="B1269" s="53" t="s">
        <v>2418</v>
      </c>
      <c r="C1269" s="99" t="s">
        <v>950</v>
      </c>
      <c r="D1269" s="139"/>
      <c r="E1269" s="139" t="s">
        <v>103</v>
      </c>
      <c r="F1269" s="139" t="s">
        <v>103</v>
      </c>
      <c r="G1269" s="139" t="s">
        <v>103</v>
      </c>
      <c r="H1269" s="139" t="s">
        <v>103</v>
      </c>
      <c r="I1269" s="139" t="s">
        <v>103</v>
      </c>
      <c r="J1269" s="682">
        <v>0.5</v>
      </c>
      <c r="K1269" s="682">
        <v>0.5</v>
      </c>
      <c r="L1269" s="694"/>
      <c r="M1269" s="567"/>
      <c r="N1269" s="140" t="s">
        <v>1085</v>
      </c>
      <c r="O1269" s="140"/>
    </row>
    <row r="1270" spans="1:16" ht="25.5" x14ac:dyDescent="0.2">
      <c r="A1270" s="874" t="s">
        <v>2975</v>
      </c>
      <c r="B1270" s="53" t="s">
        <v>2555</v>
      </c>
      <c r="C1270" s="99" t="s">
        <v>236</v>
      </c>
      <c r="D1270" s="139"/>
      <c r="E1270" s="139" t="s">
        <v>103</v>
      </c>
      <c r="F1270" s="139" t="s">
        <v>103</v>
      </c>
      <c r="G1270" s="139"/>
      <c r="H1270" s="139"/>
      <c r="I1270" s="139"/>
      <c r="J1270" s="682">
        <v>0.3</v>
      </c>
      <c r="K1270" s="682">
        <v>0.3</v>
      </c>
      <c r="L1270" s="694"/>
      <c r="M1270" s="567"/>
      <c r="N1270" s="140" t="s">
        <v>1102</v>
      </c>
      <c r="O1270" s="140"/>
    </row>
    <row r="1271" spans="1:16" ht="25.5" x14ac:dyDescent="0.2">
      <c r="A1271" s="874" t="s">
        <v>2976</v>
      </c>
      <c r="B1271" s="53" t="s">
        <v>2630</v>
      </c>
      <c r="C1271" s="99" t="s">
        <v>607</v>
      </c>
      <c r="D1271" s="139"/>
      <c r="E1271" s="139" t="s">
        <v>103</v>
      </c>
      <c r="F1271" s="139" t="s">
        <v>103</v>
      </c>
      <c r="G1271" s="139" t="s">
        <v>103</v>
      </c>
      <c r="H1271" s="139" t="s">
        <v>103</v>
      </c>
      <c r="I1271" s="139" t="s">
        <v>103</v>
      </c>
      <c r="J1271" s="682">
        <v>0.9</v>
      </c>
      <c r="K1271" s="682">
        <v>0.9</v>
      </c>
      <c r="L1271" s="694"/>
      <c r="M1271" s="567"/>
      <c r="N1271" s="140" t="s">
        <v>1085</v>
      </c>
      <c r="O1271" s="140"/>
    </row>
    <row r="1272" spans="1:16" ht="38.25" x14ac:dyDescent="0.2">
      <c r="A1272" s="874">
        <v>195</v>
      </c>
      <c r="B1272" s="100" t="s">
        <v>3383</v>
      </c>
      <c r="C1272" s="2" t="s">
        <v>1718</v>
      </c>
      <c r="D1272" s="199" t="s">
        <v>662</v>
      </c>
      <c r="E1272" s="199" t="s">
        <v>951</v>
      </c>
      <c r="F1272" s="199" t="s">
        <v>951</v>
      </c>
      <c r="G1272" s="199" t="s">
        <v>951</v>
      </c>
      <c r="H1272" s="199" t="s">
        <v>951</v>
      </c>
      <c r="I1272" s="199" t="s">
        <v>951</v>
      </c>
      <c r="J1272" s="698">
        <f>J1273</f>
        <v>1.6</v>
      </c>
      <c r="K1272" s="698">
        <f>K1273</f>
        <v>1.6</v>
      </c>
      <c r="L1272" s="698">
        <f>L1273</f>
        <v>0</v>
      </c>
      <c r="M1272" s="698">
        <f>M1273</f>
        <v>0</v>
      </c>
      <c r="N1272" s="199" t="s">
        <v>1103</v>
      </c>
      <c r="O1272" s="199"/>
    </row>
    <row r="1273" spans="1:16" ht="38.25" x14ac:dyDescent="0.2">
      <c r="A1273" s="874">
        <v>196</v>
      </c>
      <c r="B1273" s="98" t="s">
        <v>3175</v>
      </c>
      <c r="C1273" s="10" t="s">
        <v>1229</v>
      </c>
      <c r="D1273" s="121" t="s">
        <v>662</v>
      </c>
      <c r="E1273" s="126" t="s">
        <v>819</v>
      </c>
      <c r="F1273" s="126" t="s">
        <v>819</v>
      </c>
      <c r="G1273" s="126" t="s">
        <v>819</v>
      </c>
      <c r="H1273" s="126" t="s">
        <v>819</v>
      </c>
      <c r="I1273" s="126" t="s">
        <v>819</v>
      </c>
      <c r="J1273" s="701">
        <f>SUM(J1274:J1277)</f>
        <v>1.6</v>
      </c>
      <c r="K1273" s="701">
        <f>SUM(K1274:K1277)</f>
        <v>1.6</v>
      </c>
      <c r="L1273" s="701">
        <f>SUM(L1274:L1277)</f>
        <v>0</v>
      </c>
      <c r="M1273" s="701">
        <f>SUM(M1274:M1277)</f>
        <v>0</v>
      </c>
      <c r="N1273" s="126" t="s">
        <v>1103</v>
      </c>
      <c r="O1273" s="126"/>
    </row>
    <row r="1274" spans="1:16" ht="25.5" x14ac:dyDescent="0.2">
      <c r="A1274" s="874" t="s">
        <v>2973</v>
      </c>
      <c r="B1274" s="53" t="s">
        <v>2304</v>
      </c>
      <c r="C1274" s="99" t="s">
        <v>952</v>
      </c>
      <c r="D1274" s="139"/>
      <c r="E1274" s="139" t="s">
        <v>103</v>
      </c>
      <c r="F1274" s="139" t="s">
        <v>103</v>
      </c>
      <c r="G1274" s="139"/>
      <c r="H1274" s="139"/>
      <c r="I1274" s="139"/>
      <c r="J1274" s="684">
        <v>0.5</v>
      </c>
      <c r="K1274" s="684">
        <v>0.5</v>
      </c>
      <c r="L1274" s="646"/>
      <c r="M1274" s="646"/>
      <c r="N1274" s="123" t="s">
        <v>1103</v>
      </c>
      <c r="O1274" s="140"/>
    </row>
    <row r="1275" spans="1:16" ht="38.25" x14ac:dyDescent="0.2">
      <c r="A1275" s="874" t="s">
        <v>2974</v>
      </c>
      <c r="B1275" s="53" t="s">
        <v>2419</v>
      </c>
      <c r="C1275" s="99" t="s">
        <v>953</v>
      </c>
      <c r="D1275" s="139"/>
      <c r="E1275" s="139" t="s">
        <v>103</v>
      </c>
      <c r="F1275" s="139" t="s">
        <v>103</v>
      </c>
      <c r="G1275" s="139" t="s">
        <v>103</v>
      </c>
      <c r="H1275" s="139" t="s">
        <v>103</v>
      </c>
      <c r="I1275" s="139" t="s">
        <v>103</v>
      </c>
      <c r="J1275" s="684">
        <v>0.1</v>
      </c>
      <c r="K1275" s="684">
        <v>0.1</v>
      </c>
      <c r="L1275" s="646"/>
      <c r="M1275" s="646"/>
      <c r="N1275" s="140" t="s">
        <v>1099</v>
      </c>
      <c r="O1275" s="140"/>
    </row>
    <row r="1276" spans="1:16" ht="76.5" x14ac:dyDescent="0.2">
      <c r="A1276" s="874" t="s">
        <v>2975</v>
      </c>
      <c r="B1276" s="53" t="s">
        <v>3291</v>
      </c>
      <c r="C1276" s="99" t="s">
        <v>1875</v>
      </c>
      <c r="D1276" s="139"/>
      <c r="E1276" s="139" t="s">
        <v>103</v>
      </c>
      <c r="F1276" s="139" t="s">
        <v>103</v>
      </c>
      <c r="G1276" s="139"/>
      <c r="H1276" s="139"/>
      <c r="I1276" s="139"/>
      <c r="J1276" s="684">
        <v>0.5</v>
      </c>
      <c r="K1276" s="684">
        <v>0.5</v>
      </c>
      <c r="L1276" s="646"/>
      <c r="M1276" s="646"/>
      <c r="N1276" s="140" t="s">
        <v>1090</v>
      </c>
      <c r="O1276" s="140"/>
    </row>
    <row r="1277" spans="1:16" ht="63.75" x14ac:dyDescent="0.2">
      <c r="A1277" s="874" t="s">
        <v>2976</v>
      </c>
      <c r="B1277" s="53" t="s">
        <v>2631</v>
      </c>
      <c r="C1277" s="99" t="s">
        <v>1876</v>
      </c>
      <c r="D1277" s="139"/>
      <c r="E1277" s="139" t="s">
        <v>103</v>
      </c>
      <c r="F1277" s="139" t="s">
        <v>103</v>
      </c>
      <c r="G1277" s="139" t="s">
        <v>103</v>
      </c>
      <c r="H1277" s="139" t="s">
        <v>103</v>
      </c>
      <c r="I1277" s="139" t="s">
        <v>103</v>
      </c>
      <c r="J1277" s="758">
        <v>0.5</v>
      </c>
      <c r="K1277" s="758">
        <v>0.5</v>
      </c>
      <c r="L1277" s="685"/>
      <c r="M1277" s="685"/>
      <c r="N1277" s="140" t="s">
        <v>1104</v>
      </c>
      <c r="O1277" s="140"/>
    </row>
    <row r="1278" spans="1:16" x14ac:dyDescent="0.2">
      <c r="A1278" s="1099" t="s">
        <v>1824</v>
      </c>
      <c r="B1278" s="1099"/>
      <c r="C1278" s="1099"/>
      <c r="D1278" s="1099"/>
      <c r="E1278" s="1099"/>
      <c r="F1278" s="1099"/>
      <c r="G1278" s="1099"/>
      <c r="H1278" s="1099"/>
      <c r="I1278" s="1099"/>
      <c r="J1278" s="645">
        <f>J1223</f>
        <v>466.2</v>
      </c>
      <c r="K1278" s="645">
        <f>K1223</f>
        <v>16.200000000000003</v>
      </c>
      <c r="L1278" s="645">
        <f>L1223</f>
        <v>450</v>
      </c>
      <c r="M1278" s="645">
        <f>M1223</f>
        <v>0</v>
      </c>
      <c r="N1278" s="278"/>
      <c r="O1278" s="278"/>
    </row>
    <row r="1279" spans="1:16" x14ac:dyDescent="0.2">
      <c r="A1279" s="1099" t="s">
        <v>363</v>
      </c>
      <c r="B1279" s="1099"/>
      <c r="C1279" s="1099"/>
      <c r="D1279" s="1099"/>
      <c r="E1279" s="1099"/>
      <c r="F1279" s="1099"/>
      <c r="G1279" s="1099"/>
      <c r="H1279" s="1099"/>
      <c r="I1279" s="1099"/>
      <c r="J1279" s="572">
        <f>SUM(K1279:M1279)</f>
        <v>100</v>
      </c>
      <c r="K1279" s="645">
        <f>K1278/$J1278*100</f>
        <v>3.4749034749034755</v>
      </c>
      <c r="L1279" s="645">
        <f>L1278/$J1278*100</f>
        <v>96.525096525096529</v>
      </c>
      <c r="M1279" s="645">
        <f>M1278/$J1278*100</f>
        <v>0</v>
      </c>
      <c r="N1279" s="278"/>
      <c r="O1279" s="438"/>
    </row>
    <row r="1280" spans="1:16" s="252" customFormat="1" ht="15.75" x14ac:dyDescent="0.2">
      <c r="A1280" s="1046" t="s">
        <v>2967</v>
      </c>
      <c r="B1280" s="1046"/>
      <c r="C1280" s="1046"/>
      <c r="D1280" s="1046"/>
      <c r="E1280" s="1046"/>
      <c r="F1280" s="1046"/>
      <c r="G1280" s="1046"/>
      <c r="H1280" s="1046"/>
      <c r="I1280" s="1046"/>
      <c r="J1280" s="1046"/>
      <c r="K1280" s="1046"/>
      <c r="L1280" s="1046"/>
      <c r="M1280" s="1046"/>
      <c r="N1280" s="1046"/>
      <c r="O1280" s="1046"/>
      <c r="P1280" s="415"/>
    </row>
    <row r="1281" spans="1:16" ht="38.25" x14ac:dyDescent="0.2">
      <c r="A1281" s="1053">
        <v>197</v>
      </c>
      <c r="B1281" s="1162" t="s">
        <v>3142</v>
      </c>
      <c r="C1281" s="26" t="s">
        <v>1716</v>
      </c>
      <c r="D1281" s="358">
        <v>10.7</v>
      </c>
      <c r="E1281" s="358">
        <v>10.8</v>
      </c>
      <c r="F1281" s="358">
        <v>10.9</v>
      </c>
      <c r="G1281" s="358">
        <v>11</v>
      </c>
      <c r="H1281" s="358">
        <v>11.1</v>
      </c>
      <c r="I1281" s="358">
        <v>11.2</v>
      </c>
      <c r="J1281" s="1178">
        <f>J1285+J1304+J1323</f>
        <v>11392.68</v>
      </c>
      <c r="K1281" s="1178">
        <f>K1285+K1304+K1323</f>
        <v>8370.5000000000018</v>
      </c>
      <c r="L1281" s="1178">
        <f>L1285+L1304+L1323</f>
        <v>2657.7299999999996</v>
      </c>
      <c r="M1281" s="1178">
        <f>M1285+M1304+M1323</f>
        <v>364.45</v>
      </c>
      <c r="N1281" s="1387" t="s">
        <v>2945</v>
      </c>
      <c r="O1281" s="357" t="s">
        <v>434</v>
      </c>
    </row>
    <row r="1282" spans="1:16" ht="38.25" x14ac:dyDescent="0.2">
      <c r="A1282" s="1053"/>
      <c r="B1282" s="1162"/>
      <c r="C1282" s="27" t="s">
        <v>2082</v>
      </c>
      <c r="D1282" s="116">
        <v>99.5</v>
      </c>
      <c r="E1282" s="116">
        <v>99.5</v>
      </c>
      <c r="F1282" s="116">
        <v>99.6</v>
      </c>
      <c r="G1282" s="116">
        <v>99.7</v>
      </c>
      <c r="H1282" s="116">
        <v>99.8</v>
      </c>
      <c r="I1282" s="116">
        <v>99.9</v>
      </c>
      <c r="J1282" s="1351"/>
      <c r="K1282" s="1351"/>
      <c r="L1282" s="1351"/>
      <c r="M1282" s="1351"/>
      <c r="N1282" s="1387"/>
      <c r="O1282" s="198"/>
    </row>
    <row r="1283" spans="1:16" x14ac:dyDescent="0.2">
      <c r="A1283" s="1053"/>
      <c r="B1283" s="1162"/>
      <c r="C1283" s="27" t="s">
        <v>435</v>
      </c>
      <c r="D1283" s="116">
        <v>5</v>
      </c>
      <c r="E1283" s="116">
        <v>6</v>
      </c>
      <c r="F1283" s="116">
        <v>7</v>
      </c>
      <c r="G1283" s="116">
        <v>8</v>
      </c>
      <c r="H1283" s="116">
        <v>9</v>
      </c>
      <c r="I1283" s="116">
        <v>10</v>
      </c>
      <c r="J1283" s="1351"/>
      <c r="K1283" s="1351"/>
      <c r="L1283" s="1351"/>
      <c r="M1283" s="1351"/>
      <c r="N1283" s="1387"/>
      <c r="O1283" s="198"/>
    </row>
    <row r="1284" spans="1:16" x14ac:dyDescent="0.2">
      <c r="A1284" s="1054"/>
      <c r="B1284" s="1163"/>
      <c r="C1284" s="27" t="s">
        <v>436</v>
      </c>
      <c r="D1284" s="116">
        <v>64</v>
      </c>
      <c r="E1284" s="116">
        <v>66</v>
      </c>
      <c r="F1284" s="116">
        <v>68</v>
      </c>
      <c r="G1284" s="116">
        <v>70</v>
      </c>
      <c r="H1284" s="116">
        <v>72</v>
      </c>
      <c r="I1284" s="116">
        <v>74</v>
      </c>
      <c r="J1284" s="1351"/>
      <c r="K1284" s="1351"/>
      <c r="L1284" s="1351"/>
      <c r="M1284" s="1351"/>
      <c r="N1284" s="1388"/>
      <c r="O1284" s="198"/>
    </row>
    <row r="1285" spans="1:16" s="252" customFormat="1" ht="51" x14ac:dyDescent="0.2">
      <c r="A1285" s="1052">
        <v>198</v>
      </c>
      <c r="B1285" s="1100" t="s">
        <v>3143</v>
      </c>
      <c r="C1285" s="2" t="s">
        <v>1825</v>
      </c>
      <c r="D1285" s="120">
        <v>1501</v>
      </c>
      <c r="E1285" s="120">
        <v>2159</v>
      </c>
      <c r="F1285" s="120">
        <v>2353</v>
      </c>
      <c r="G1285" s="120">
        <v>2565</v>
      </c>
      <c r="H1285" s="120">
        <v>2796</v>
      </c>
      <c r="I1285" s="120">
        <v>3048</v>
      </c>
      <c r="J1285" s="1350">
        <f>J1290+J1296</f>
        <v>636.25</v>
      </c>
      <c r="K1285" s="1350">
        <f>K1290+K1296</f>
        <v>305.95</v>
      </c>
      <c r="L1285" s="1350">
        <f>L1290+L1296</f>
        <v>180.65</v>
      </c>
      <c r="M1285" s="1350">
        <f>M1290+M1296</f>
        <v>149.65</v>
      </c>
      <c r="N1285" s="1386" t="s">
        <v>500</v>
      </c>
      <c r="O1285" s="199"/>
      <c r="P1285" s="415"/>
    </row>
    <row r="1286" spans="1:16" s="252" customFormat="1" ht="38.25" x14ac:dyDescent="0.2">
      <c r="A1286" s="1053"/>
      <c r="B1286" s="1091"/>
      <c r="C1286" s="2" t="s">
        <v>2083</v>
      </c>
      <c r="D1286" s="235">
        <v>0</v>
      </c>
      <c r="E1286" s="286">
        <v>90</v>
      </c>
      <c r="F1286" s="286">
        <v>92</v>
      </c>
      <c r="G1286" s="286">
        <v>95</v>
      </c>
      <c r="H1286" s="286">
        <v>97</v>
      </c>
      <c r="I1286" s="286">
        <v>99.5</v>
      </c>
      <c r="J1286" s="1350"/>
      <c r="K1286" s="1350"/>
      <c r="L1286" s="1350"/>
      <c r="M1286" s="1350"/>
      <c r="N1286" s="1387"/>
      <c r="O1286" s="199"/>
      <c r="P1286" s="415"/>
    </row>
    <row r="1287" spans="1:16" x14ac:dyDescent="0.2">
      <c r="A1287" s="1053"/>
      <c r="B1287" s="1091"/>
      <c r="C1287" s="2" t="s">
        <v>437</v>
      </c>
      <c r="D1287" s="235">
        <v>0</v>
      </c>
      <c r="E1287" s="286">
        <v>10</v>
      </c>
      <c r="F1287" s="286">
        <v>20</v>
      </c>
      <c r="G1287" s="286">
        <v>30</v>
      </c>
      <c r="H1287" s="286">
        <v>40</v>
      </c>
      <c r="I1287" s="286">
        <v>50</v>
      </c>
      <c r="J1287" s="1350"/>
      <c r="K1287" s="1350"/>
      <c r="L1287" s="1350"/>
      <c r="M1287" s="1350"/>
      <c r="N1287" s="1387"/>
      <c r="O1287" s="199"/>
    </row>
    <row r="1288" spans="1:16" ht="38.25" x14ac:dyDescent="0.2">
      <c r="A1288" s="1053"/>
      <c r="B1288" s="1091"/>
      <c r="C1288" s="2" t="s">
        <v>438</v>
      </c>
      <c r="D1288" s="235">
        <v>0</v>
      </c>
      <c r="E1288" s="286">
        <v>123</v>
      </c>
      <c r="F1288" s="286">
        <v>123</v>
      </c>
      <c r="G1288" s="286">
        <v>123</v>
      </c>
      <c r="H1288" s="286">
        <v>123</v>
      </c>
      <c r="I1288" s="286">
        <v>123</v>
      </c>
      <c r="J1288" s="1350"/>
      <c r="K1288" s="1350"/>
      <c r="L1288" s="1350"/>
      <c r="M1288" s="1350"/>
      <c r="N1288" s="1387"/>
      <c r="O1288" s="199"/>
    </row>
    <row r="1289" spans="1:16" ht="25.5" x14ac:dyDescent="0.2">
      <c r="A1289" s="1054"/>
      <c r="B1289" s="1092"/>
      <c r="C1289" s="2" t="s">
        <v>439</v>
      </c>
      <c r="D1289" s="235">
        <v>0</v>
      </c>
      <c r="E1289" s="286">
        <v>68</v>
      </c>
      <c r="F1289" s="286">
        <v>136</v>
      </c>
      <c r="G1289" s="286">
        <v>204</v>
      </c>
      <c r="H1289" s="286">
        <v>272</v>
      </c>
      <c r="I1289" s="286">
        <v>340</v>
      </c>
      <c r="J1289" s="1350"/>
      <c r="K1289" s="1350"/>
      <c r="L1289" s="1350"/>
      <c r="M1289" s="1350"/>
      <c r="N1289" s="1388"/>
      <c r="O1289" s="199"/>
    </row>
    <row r="1290" spans="1:16" s="252" customFormat="1" ht="38.25" x14ac:dyDescent="0.2">
      <c r="A1290" s="872">
        <v>199</v>
      </c>
      <c r="B1290" s="3" t="s">
        <v>3144</v>
      </c>
      <c r="C1290" s="4" t="s">
        <v>1715</v>
      </c>
      <c r="D1290" s="126">
        <v>0</v>
      </c>
      <c r="E1290" s="121">
        <v>110</v>
      </c>
      <c r="F1290" s="121">
        <v>116</v>
      </c>
      <c r="G1290" s="121">
        <v>128</v>
      </c>
      <c r="H1290" s="121">
        <v>140</v>
      </c>
      <c r="I1290" s="121">
        <v>160</v>
      </c>
      <c r="J1290" s="700">
        <f>SUM(J1291:J1295)</f>
        <v>134.25</v>
      </c>
      <c r="K1290" s="700">
        <f>SUM(K1291:K1295)</f>
        <v>35.950000000000003</v>
      </c>
      <c r="L1290" s="700">
        <f>SUM(L1291:L1295)</f>
        <v>49.15</v>
      </c>
      <c r="M1290" s="700">
        <f>SUM(M1291:M1295)</f>
        <v>49.15</v>
      </c>
      <c r="N1290" s="897" t="s">
        <v>500</v>
      </c>
      <c r="O1290" s="121"/>
      <c r="P1290" s="415"/>
    </row>
    <row r="1291" spans="1:16" s="252" customFormat="1" ht="25.5" x14ac:dyDescent="0.2">
      <c r="A1291" s="874" t="s">
        <v>2973</v>
      </c>
      <c r="B1291" s="55" t="s">
        <v>2305</v>
      </c>
      <c r="C1291" s="17" t="s">
        <v>440</v>
      </c>
      <c r="D1291" s="173"/>
      <c r="E1291" s="182" t="s">
        <v>0</v>
      </c>
      <c r="F1291" s="182"/>
      <c r="G1291" s="182"/>
      <c r="H1291" s="182"/>
      <c r="I1291" s="182"/>
      <c r="J1291" s="680">
        <v>0.3</v>
      </c>
      <c r="K1291" s="680">
        <v>0.3</v>
      </c>
      <c r="L1291" s="681"/>
      <c r="M1291" s="681"/>
      <c r="N1291" s="173" t="s">
        <v>501</v>
      </c>
      <c r="O1291" s="140"/>
      <c r="P1291" s="415"/>
    </row>
    <row r="1292" spans="1:16" s="252" customFormat="1" ht="25.5" x14ac:dyDescent="0.2">
      <c r="A1292" s="872" t="s">
        <v>2974</v>
      </c>
      <c r="B1292" s="55" t="s">
        <v>2420</v>
      </c>
      <c r="C1292" s="17" t="s">
        <v>2084</v>
      </c>
      <c r="D1292" s="173"/>
      <c r="E1292" s="182" t="s">
        <v>0</v>
      </c>
      <c r="F1292" s="182" t="s">
        <v>0</v>
      </c>
      <c r="G1292" s="182" t="s">
        <v>0</v>
      </c>
      <c r="H1292" s="182" t="s">
        <v>0</v>
      </c>
      <c r="I1292" s="182" t="s">
        <v>0</v>
      </c>
      <c r="J1292" s="680">
        <v>15</v>
      </c>
      <c r="K1292" s="680">
        <v>15</v>
      </c>
      <c r="L1292" s="681"/>
      <c r="M1292" s="681"/>
      <c r="N1292" s="173" t="s">
        <v>501</v>
      </c>
      <c r="O1292" s="140"/>
      <c r="P1292" s="415"/>
    </row>
    <row r="1293" spans="1:16" s="252" customFormat="1" x14ac:dyDescent="0.2">
      <c r="A1293" s="895"/>
      <c r="B1293" s="51"/>
      <c r="C1293" s="52"/>
      <c r="D1293" s="215"/>
      <c r="E1293" s="217"/>
      <c r="F1293" s="217"/>
      <c r="G1293" s="217"/>
      <c r="H1293" s="217"/>
      <c r="I1293" s="217"/>
      <c r="J1293" s="680"/>
      <c r="K1293" s="680"/>
      <c r="L1293" s="683"/>
      <c r="M1293" s="683"/>
      <c r="N1293" s="173"/>
      <c r="O1293" s="168"/>
      <c r="P1293" s="415"/>
    </row>
    <row r="1294" spans="1:16" s="252" customFormat="1" ht="38.25" x14ac:dyDescent="0.2">
      <c r="A1294" s="872" t="s">
        <v>2976</v>
      </c>
      <c r="B1294" s="55" t="s">
        <v>2632</v>
      </c>
      <c r="C1294" s="17" t="s">
        <v>441</v>
      </c>
      <c r="D1294" s="173"/>
      <c r="E1294" s="182"/>
      <c r="F1294" s="182" t="s">
        <v>0</v>
      </c>
      <c r="G1294" s="182" t="s">
        <v>0</v>
      </c>
      <c r="H1294" s="182"/>
      <c r="I1294" s="182"/>
      <c r="J1294" s="680">
        <v>0.6</v>
      </c>
      <c r="K1294" s="680">
        <v>0.6</v>
      </c>
      <c r="L1294" s="624"/>
      <c r="M1294" s="624"/>
      <c r="N1294" s="173" t="s">
        <v>502</v>
      </c>
      <c r="O1294" s="168"/>
      <c r="P1294" s="415"/>
    </row>
    <row r="1295" spans="1:16" ht="25.5" x14ac:dyDescent="0.2">
      <c r="A1295" s="874" t="s">
        <v>2977</v>
      </c>
      <c r="B1295" s="55" t="s">
        <v>2721</v>
      </c>
      <c r="C1295" s="52" t="s">
        <v>442</v>
      </c>
      <c r="D1295" s="215"/>
      <c r="E1295" s="217" t="s">
        <v>0</v>
      </c>
      <c r="F1295" s="217" t="s">
        <v>0</v>
      </c>
      <c r="G1295" s="217" t="s">
        <v>0</v>
      </c>
      <c r="H1295" s="217" t="s">
        <v>0</v>
      </c>
      <c r="I1295" s="217" t="s">
        <v>0</v>
      </c>
      <c r="J1295" s="680">
        <v>118.35</v>
      </c>
      <c r="K1295" s="683">
        <v>20.05</v>
      </c>
      <c r="L1295" s="683">
        <v>49.15</v>
      </c>
      <c r="M1295" s="683">
        <v>49.15</v>
      </c>
      <c r="N1295" s="173" t="s">
        <v>503</v>
      </c>
      <c r="O1295" s="217"/>
    </row>
    <row r="1296" spans="1:16" ht="38.25" x14ac:dyDescent="0.2">
      <c r="A1296" s="1052">
        <v>200</v>
      </c>
      <c r="B1296" s="1082" t="s">
        <v>3145</v>
      </c>
      <c r="C1296" s="10" t="s">
        <v>1614</v>
      </c>
      <c r="D1296" s="287">
        <v>0</v>
      </c>
      <c r="E1296" s="288">
        <v>10</v>
      </c>
      <c r="F1296" s="288">
        <v>15</v>
      </c>
      <c r="G1296" s="288">
        <v>15</v>
      </c>
      <c r="H1296" s="288">
        <v>15</v>
      </c>
      <c r="I1296" s="288">
        <v>15</v>
      </c>
      <c r="J1296" s="1121">
        <f>J1301</f>
        <v>502</v>
      </c>
      <c r="K1296" s="1121">
        <f>K1301</f>
        <v>270</v>
      </c>
      <c r="L1296" s="1121">
        <f>L1301</f>
        <v>131.5</v>
      </c>
      <c r="M1296" s="1121">
        <f>M1301</f>
        <v>100.5</v>
      </c>
      <c r="N1296" s="1352" t="s">
        <v>2941</v>
      </c>
      <c r="O1296" s="288" t="s">
        <v>9</v>
      </c>
    </row>
    <row r="1297" spans="1:16" x14ac:dyDescent="0.2">
      <c r="A1297" s="1053"/>
      <c r="B1297" s="1083"/>
      <c r="C1297" s="10" t="s">
        <v>1523</v>
      </c>
      <c r="D1297" s="287">
        <v>0</v>
      </c>
      <c r="E1297" s="288">
        <v>50</v>
      </c>
      <c r="F1297" s="288">
        <v>75</v>
      </c>
      <c r="G1297" s="288">
        <v>75</v>
      </c>
      <c r="H1297" s="288">
        <v>75</v>
      </c>
      <c r="I1297" s="288">
        <v>75</v>
      </c>
      <c r="J1297" s="1121"/>
      <c r="K1297" s="1121"/>
      <c r="L1297" s="1121"/>
      <c r="M1297" s="1121"/>
      <c r="N1297" s="1385"/>
      <c r="O1297" s="288"/>
    </row>
    <row r="1298" spans="1:16" x14ac:dyDescent="0.2">
      <c r="A1298" s="1053"/>
      <c r="B1298" s="1083"/>
      <c r="C1298" s="10" t="s">
        <v>1524</v>
      </c>
      <c r="D1298" s="287">
        <v>0</v>
      </c>
      <c r="E1298" s="288">
        <v>5</v>
      </c>
      <c r="F1298" s="288">
        <v>7</v>
      </c>
      <c r="G1298" s="288">
        <v>8</v>
      </c>
      <c r="H1298" s="288">
        <v>9</v>
      </c>
      <c r="I1298" s="288">
        <v>10</v>
      </c>
      <c r="J1298" s="1121"/>
      <c r="K1298" s="1121"/>
      <c r="L1298" s="1121"/>
      <c r="M1298" s="1121"/>
      <c r="N1298" s="1385"/>
      <c r="O1298" s="288"/>
    </row>
    <row r="1299" spans="1:16" ht="25.5" x14ac:dyDescent="0.2">
      <c r="A1299" s="1053"/>
      <c r="B1299" s="1083"/>
      <c r="C1299" s="10" t="s">
        <v>1525</v>
      </c>
      <c r="D1299" s="287">
        <v>0</v>
      </c>
      <c r="E1299" s="288">
        <v>1</v>
      </c>
      <c r="F1299" s="288">
        <v>1</v>
      </c>
      <c r="G1299" s="288">
        <v>1</v>
      </c>
      <c r="H1299" s="288">
        <v>1.1000000000000001</v>
      </c>
      <c r="I1299" s="288">
        <v>1.2</v>
      </c>
      <c r="J1299" s="1121"/>
      <c r="K1299" s="1121"/>
      <c r="L1299" s="1121"/>
      <c r="M1299" s="1121"/>
      <c r="N1299" s="1385"/>
      <c r="O1299" s="288"/>
    </row>
    <row r="1300" spans="1:16" s="252" customFormat="1" ht="25.5" x14ac:dyDescent="0.2">
      <c r="A1300" s="1054"/>
      <c r="B1300" s="1084"/>
      <c r="C1300" s="10" t="s">
        <v>1526</v>
      </c>
      <c r="D1300" s="287">
        <v>0</v>
      </c>
      <c r="E1300" s="288">
        <v>10</v>
      </c>
      <c r="F1300" s="288">
        <v>12</v>
      </c>
      <c r="G1300" s="288">
        <v>12</v>
      </c>
      <c r="H1300" s="288">
        <v>13</v>
      </c>
      <c r="I1300" s="288">
        <v>14</v>
      </c>
      <c r="J1300" s="1121"/>
      <c r="K1300" s="1121"/>
      <c r="L1300" s="1121"/>
      <c r="M1300" s="1121"/>
      <c r="N1300" s="1353"/>
      <c r="O1300" s="288"/>
      <c r="P1300" s="415"/>
    </row>
    <row r="1301" spans="1:16" s="252" customFormat="1" ht="51" x14ac:dyDescent="0.2">
      <c r="A1301" s="874">
        <v>201</v>
      </c>
      <c r="B1301" s="55" t="s">
        <v>2306</v>
      </c>
      <c r="C1301" s="99" t="s">
        <v>1527</v>
      </c>
      <c r="D1301" s="173"/>
      <c r="E1301" s="182" t="s">
        <v>0</v>
      </c>
      <c r="F1301" s="182" t="s">
        <v>0</v>
      </c>
      <c r="G1301" s="182" t="s">
        <v>0</v>
      </c>
      <c r="H1301" s="182" t="s">
        <v>0</v>
      </c>
      <c r="I1301" s="182" t="s">
        <v>0</v>
      </c>
      <c r="J1301" s="711">
        <f>K1301+L1301+M1301</f>
        <v>502</v>
      </c>
      <c r="K1301" s="689">
        <v>270</v>
      </c>
      <c r="L1301" s="689">
        <v>131.5</v>
      </c>
      <c r="M1301" s="689">
        <v>100.5</v>
      </c>
      <c r="N1301" s="173" t="s">
        <v>2942</v>
      </c>
      <c r="O1301" s="168" t="str">
        <f>O1296</f>
        <v>WB</v>
      </c>
      <c r="P1301" s="415"/>
    </row>
    <row r="1302" spans="1:16" s="252" customFormat="1" x14ac:dyDescent="0.2">
      <c r="A1302" s="1098" t="s">
        <v>1824</v>
      </c>
      <c r="B1302" s="1098"/>
      <c r="C1302" s="1098"/>
      <c r="D1302" s="1098"/>
      <c r="E1302" s="1098"/>
      <c r="F1302" s="1098"/>
      <c r="G1302" s="1098"/>
      <c r="H1302" s="1098"/>
      <c r="I1302" s="1098"/>
      <c r="J1302" s="712">
        <f>J1285</f>
        <v>636.25</v>
      </c>
      <c r="K1302" s="712">
        <f>K1285</f>
        <v>305.95</v>
      </c>
      <c r="L1302" s="712">
        <f>L1285</f>
        <v>180.65</v>
      </c>
      <c r="M1302" s="712">
        <f>M1285</f>
        <v>149.65</v>
      </c>
      <c r="N1302" s="380"/>
      <c r="O1302" s="380"/>
      <c r="P1302" s="415"/>
    </row>
    <row r="1303" spans="1:16" x14ac:dyDescent="0.2">
      <c r="A1303" s="1098" t="s">
        <v>363</v>
      </c>
      <c r="B1303" s="1098"/>
      <c r="C1303" s="1098"/>
      <c r="D1303" s="1098"/>
      <c r="E1303" s="1098"/>
      <c r="F1303" s="1098"/>
      <c r="G1303" s="1098"/>
      <c r="H1303" s="1098"/>
      <c r="I1303" s="1098"/>
      <c r="J1303" s="887">
        <f>SUM(K1303:M1303)</f>
        <v>100</v>
      </c>
      <c r="K1303" s="887">
        <f>K1302/$J1302*100</f>
        <v>48.086444007858539</v>
      </c>
      <c r="L1303" s="887">
        <f>L1302/$J1302*100</f>
        <v>28.392927308447941</v>
      </c>
      <c r="M1303" s="887">
        <f>M1302/$J1302*100</f>
        <v>23.520628683693516</v>
      </c>
      <c r="N1303" s="888"/>
      <c r="O1303" s="889"/>
    </row>
    <row r="1304" spans="1:16" ht="38.25" x14ac:dyDescent="0.2">
      <c r="A1304" s="1053">
        <v>202</v>
      </c>
      <c r="B1304" s="1091" t="s">
        <v>3146</v>
      </c>
      <c r="C1304" s="28" t="s">
        <v>1615</v>
      </c>
      <c r="D1304" s="876">
        <v>64</v>
      </c>
      <c r="E1304" s="890">
        <v>66</v>
      </c>
      <c r="F1304" s="890">
        <v>6</v>
      </c>
      <c r="G1304" s="890">
        <v>70</v>
      </c>
      <c r="H1304" s="890">
        <v>72</v>
      </c>
      <c r="I1304" s="890">
        <v>75</v>
      </c>
      <c r="J1304" s="1301">
        <f>J1308+J1314+J1318</f>
        <v>10688.83</v>
      </c>
      <c r="K1304" s="1301">
        <f>K1308+K1314+K1318</f>
        <v>8064.4500000000007</v>
      </c>
      <c r="L1304" s="1301">
        <f>L1308+L1314+L1318</f>
        <v>2467.8799999999997</v>
      </c>
      <c r="M1304" s="1301">
        <f>M1308+M1314+M1318</f>
        <v>156.5</v>
      </c>
      <c r="N1304" s="1357" t="s">
        <v>504</v>
      </c>
      <c r="O1304" s="876" t="s">
        <v>443</v>
      </c>
    </row>
    <row r="1305" spans="1:16" ht="25.5" x14ac:dyDescent="0.2">
      <c r="A1305" s="1053"/>
      <c r="B1305" s="1091"/>
      <c r="C1305" s="2" t="s">
        <v>1528</v>
      </c>
      <c r="D1305" s="235">
        <v>99.5</v>
      </c>
      <c r="E1305" s="286">
        <v>99.5</v>
      </c>
      <c r="F1305" s="286">
        <v>99.6</v>
      </c>
      <c r="G1305" s="286">
        <v>99.7</v>
      </c>
      <c r="H1305" s="286">
        <v>99.8</v>
      </c>
      <c r="I1305" s="286">
        <v>99.9</v>
      </c>
      <c r="J1305" s="1302"/>
      <c r="K1305" s="1302"/>
      <c r="L1305" s="1302"/>
      <c r="M1305" s="1302"/>
      <c r="N1305" s="1357"/>
      <c r="O1305" s="235"/>
    </row>
    <row r="1306" spans="1:16" s="252" customFormat="1" ht="38.25" x14ac:dyDescent="0.2">
      <c r="A1306" s="1053"/>
      <c r="B1306" s="1091"/>
      <c r="C1306" s="2" t="s">
        <v>444</v>
      </c>
      <c r="D1306" s="235">
        <v>5</v>
      </c>
      <c r="E1306" s="286">
        <v>6</v>
      </c>
      <c r="F1306" s="286">
        <v>7</v>
      </c>
      <c r="G1306" s="286">
        <v>8</v>
      </c>
      <c r="H1306" s="286">
        <v>9</v>
      </c>
      <c r="I1306" s="286">
        <v>10</v>
      </c>
      <c r="J1306" s="1302"/>
      <c r="K1306" s="1302"/>
      <c r="L1306" s="1302"/>
      <c r="M1306" s="1302"/>
      <c r="N1306" s="1357"/>
      <c r="O1306" s="235"/>
      <c r="P1306" s="415"/>
    </row>
    <row r="1307" spans="1:16" s="252" customFormat="1" ht="38.25" x14ac:dyDescent="0.2">
      <c r="A1307" s="1054"/>
      <c r="B1307" s="1092"/>
      <c r="C1307" s="2" t="s">
        <v>445</v>
      </c>
      <c r="D1307" s="235">
        <v>91</v>
      </c>
      <c r="E1307" s="286">
        <v>91</v>
      </c>
      <c r="F1307" s="286">
        <v>94</v>
      </c>
      <c r="G1307" s="286">
        <v>98</v>
      </c>
      <c r="H1307" s="286">
        <v>102</v>
      </c>
      <c r="I1307" s="286">
        <v>106</v>
      </c>
      <c r="J1307" s="1302"/>
      <c r="K1307" s="1302"/>
      <c r="L1307" s="1302"/>
      <c r="M1307" s="1302"/>
      <c r="N1307" s="1358"/>
      <c r="O1307" s="235"/>
      <c r="P1307" s="415"/>
    </row>
    <row r="1308" spans="1:16" s="252" customFormat="1" ht="38.25" x14ac:dyDescent="0.2">
      <c r="A1308" s="874">
        <v>203</v>
      </c>
      <c r="B1308" s="98" t="s">
        <v>3147</v>
      </c>
      <c r="C1308" s="10" t="s">
        <v>1529</v>
      </c>
      <c r="D1308" s="287">
        <v>15</v>
      </c>
      <c r="E1308" s="287">
        <v>2</v>
      </c>
      <c r="F1308" s="287">
        <v>2</v>
      </c>
      <c r="G1308" s="287">
        <v>3</v>
      </c>
      <c r="H1308" s="287">
        <v>4</v>
      </c>
      <c r="I1308" s="287">
        <v>5</v>
      </c>
      <c r="J1308" s="714">
        <f>SUM(J1309:J1313)</f>
        <v>3073.4</v>
      </c>
      <c r="K1308" s="714">
        <f>SUM(K1309:K1313)</f>
        <v>456.85</v>
      </c>
      <c r="L1308" s="714">
        <f>SUM(L1309:L1313)</f>
        <v>2466.5499999999997</v>
      </c>
      <c r="M1308" s="714">
        <f>SUM(M1309:M1313)</f>
        <v>150</v>
      </c>
      <c r="N1308" s="287" t="s">
        <v>505</v>
      </c>
      <c r="O1308" s="287" t="s">
        <v>446</v>
      </c>
      <c r="P1308" s="415"/>
    </row>
    <row r="1309" spans="1:16" ht="25.5" x14ac:dyDescent="0.2">
      <c r="A1309" s="874" t="s">
        <v>2973</v>
      </c>
      <c r="B1309" s="55" t="s">
        <v>2307</v>
      </c>
      <c r="C1309" s="17" t="s">
        <v>447</v>
      </c>
      <c r="D1309" s="173"/>
      <c r="E1309" s="182" t="s">
        <v>0</v>
      </c>
      <c r="F1309" s="182" t="s">
        <v>0</v>
      </c>
      <c r="G1309" s="182" t="s">
        <v>0</v>
      </c>
      <c r="H1309" s="182" t="s">
        <v>0</v>
      </c>
      <c r="I1309" s="182"/>
      <c r="J1309" s="623">
        <v>3050</v>
      </c>
      <c r="K1309" s="624">
        <v>434</v>
      </c>
      <c r="L1309" s="624">
        <v>2466</v>
      </c>
      <c r="M1309" s="624">
        <v>150</v>
      </c>
      <c r="N1309" s="173" t="s">
        <v>506</v>
      </c>
      <c r="O1309" s="173" t="s">
        <v>448</v>
      </c>
    </row>
    <row r="1310" spans="1:16" ht="63.75" x14ac:dyDescent="0.2">
      <c r="A1310" s="874" t="s">
        <v>2974</v>
      </c>
      <c r="B1310" s="55" t="s">
        <v>2421</v>
      </c>
      <c r="C1310" s="17" t="s">
        <v>1530</v>
      </c>
      <c r="D1310" s="173"/>
      <c r="E1310" s="182"/>
      <c r="F1310" s="182" t="s">
        <v>0</v>
      </c>
      <c r="G1310" s="182" t="s">
        <v>0</v>
      </c>
      <c r="H1310" s="182"/>
      <c r="I1310" s="182"/>
      <c r="J1310" s="623">
        <v>0.3</v>
      </c>
      <c r="K1310" s="624">
        <v>0.1</v>
      </c>
      <c r="L1310" s="624">
        <v>0.2</v>
      </c>
      <c r="M1310" s="624"/>
      <c r="N1310" s="173" t="s">
        <v>507</v>
      </c>
      <c r="O1310" s="173" t="s">
        <v>449</v>
      </c>
    </row>
    <row r="1311" spans="1:16" ht="25.5" x14ac:dyDescent="0.2">
      <c r="A1311" s="874" t="s">
        <v>2975</v>
      </c>
      <c r="B1311" s="55" t="s">
        <v>2556</v>
      </c>
      <c r="C1311" s="17" t="s">
        <v>450</v>
      </c>
      <c r="D1311" s="173"/>
      <c r="E1311" s="182" t="s">
        <v>103</v>
      </c>
      <c r="F1311" s="182" t="s">
        <v>0</v>
      </c>
      <c r="G1311" s="182" t="s">
        <v>0</v>
      </c>
      <c r="H1311" s="182" t="s">
        <v>0</v>
      </c>
      <c r="I1311" s="182" t="s">
        <v>0</v>
      </c>
      <c r="J1311" s="623">
        <v>21.5</v>
      </c>
      <c r="K1311" s="624">
        <v>21.5</v>
      </c>
      <c r="L1311" s="624"/>
      <c r="M1311" s="624"/>
      <c r="N1311" s="173" t="s">
        <v>480</v>
      </c>
      <c r="O1311" s="173" t="s">
        <v>451</v>
      </c>
    </row>
    <row r="1312" spans="1:16" ht="38.25" x14ac:dyDescent="0.2">
      <c r="A1312" s="874" t="s">
        <v>2976</v>
      </c>
      <c r="B1312" s="55" t="s">
        <v>2633</v>
      </c>
      <c r="C1312" s="17" t="s">
        <v>452</v>
      </c>
      <c r="D1312" s="173"/>
      <c r="E1312" s="182" t="s">
        <v>0</v>
      </c>
      <c r="F1312" s="182" t="s">
        <v>0</v>
      </c>
      <c r="G1312" s="182"/>
      <c r="H1312" s="182"/>
      <c r="I1312" s="182"/>
      <c r="J1312" s="623">
        <v>0.9</v>
      </c>
      <c r="K1312" s="624">
        <v>0.9</v>
      </c>
      <c r="L1312" s="624"/>
      <c r="M1312" s="624"/>
      <c r="N1312" s="173" t="s">
        <v>508</v>
      </c>
      <c r="O1312" s="173" t="s">
        <v>448</v>
      </c>
    </row>
    <row r="1313" spans="1:16" ht="51" x14ac:dyDescent="0.2">
      <c r="A1313" s="874" t="s">
        <v>2977</v>
      </c>
      <c r="B1313" s="55" t="s">
        <v>2722</v>
      </c>
      <c r="C1313" s="17" t="s">
        <v>1531</v>
      </c>
      <c r="D1313" s="173"/>
      <c r="E1313" s="182" t="s">
        <v>0</v>
      </c>
      <c r="F1313" s="182" t="s">
        <v>0</v>
      </c>
      <c r="G1313" s="182" t="s">
        <v>0</v>
      </c>
      <c r="H1313" s="182"/>
      <c r="I1313" s="182"/>
      <c r="J1313" s="623">
        <v>0.7</v>
      </c>
      <c r="K1313" s="624">
        <v>0.35</v>
      </c>
      <c r="L1313" s="624">
        <v>0.35</v>
      </c>
      <c r="M1313" s="624"/>
      <c r="N1313" s="173" t="s">
        <v>509</v>
      </c>
      <c r="O1313" s="173" t="s">
        <v>448</v>
      </c>
    </row>
    <row r="1314" spans="1:16" ht="51" x14ac:dyDescent="0.2">
      <c r="A1314" s="874">
        <v>204</v>
      </c>
      <c r="B1314" s="4" t="s">
        <v>3148</v>
      </c>
      <c r="C1314" s="10" t="s">
        <v>1532</v>
      </c>
      <c r="D1314" s="287">
        <v>0</v>
      </c>
      <c r="E1314" s="287">
        <v>0</v>
      </c>
      <c r="F1314" s="287">
        <v>2</v>
      </c>
      <c r="G1314" s="287">
        <v>5</v>
      </c>
      <c r="H1314" s="287">
        <v>8</v>
      </c>
      <c r="I1314" s="287">
        <v>11</v>
      </c>
      <c r="J1314" s="714">
        <f>SUM(J1315:J1317)</f>
        <v>7602.43</v>
      </c>
      <c r="K1314" s="714">
        <f>SUM(K1315:K1317)</f>
        <v>7602.1</v>
      </c>
      <c r="L1314" s="714">
        <f>SUM(L1315:L1317)</f>
        <v>0.33</v>
      </c>
      <c r="M1314" s="714">
        <f>SUM(M1315:M1317)</f>
        <v>0</v>
      </c>
      <c r="N1314" s="287" t="s">
        <v>510</v>
      </c>
      <c r="O1314" s="287" t="s">
        <v>448</v>
      </c>
    </row>
    <row r="1315" spans="1:16" s="252" customFormat="1" ht="51" x14ac:dyDescent="0.2">
      <c r="A1315" s="874" t="s">
        <v>2973</v>
      </c>
      <c r="B1315" s="55" t="s">
        <v>2308</v>
      </c>
      <c r="C1315" s="17" t="s">
        <v>453</v>
      </c>
      <c r="D1315" s="173"/>
      <c r="E1315" s="182" t="s">
        <v>0</v>
      </c>
      <c r="F1315" s="182" t="s">
        <v>0</v>
      </c>
      <c r="G1315" s="182"/>
      <c r="H1315" s="182"/>
      <c r="I1315" s="182"/>
      <c r="J1315" s="623">
        <v>0.43</v>
      </c>
      <c r="K1315" s="624">
        <v>0.1</v>
      </c>
      <c r="L1315" s="624">
        <v>0.33</v>
      </c>
      <c r="M1315" s="624">
        <v>0</v>
      </c>
      <c r="N1315" s="173" t="s">
        <v>511</v>
      </c>
      <c r="O1315" s="173" t="s">
        <v>454</v>
      </c>
      <c r="P1315" s="415"/>
    </row>
    <row r="1316" spans="1:16" s="252" customFormat="1" ht="38.25" x14ac:dyDescent="0.2">
      <c r="A1316" s="874" t="s">
        <v>2974</v>
      </c>
      <c r="B1316" s="55" t="s">
        <v>2422</v>
      </c>
      <c r="C1316" s="17" t="s">
        <v>264</v>
      </c>
      <c r="D1316" s="173"/>
      <c r="E1316" s="182" t="s">
        <v>0</v>
      </c>
      <c r="F1316" s="182" t="s">
        <v>0</v>
      </c>
      <c r="G1316" s="182" t="s">
        <v>0</v>
      </c>
      <c r="H1316" s="182" t="s">
        <v>0</v>
      </c>
      <c r="I1316" s="182" t="s">
        <v>0</v>
      </c>
      <c r="J1316" s="623">
        <v>7600</v>
      </c>
      <c r="K1316" s="624">
        <v>7600</v>
      </c>
      <c r="L1316" s="624"/>
      <c r="M1316" s="624"/>
      <c r="N1316" s="173" t="s">
        <v>512</v>
      </c>
      <c r="O1316" s="173"/>
      <c r="P1316" s="415"/>
    </row>
    <row r="1317" spans="1:16" s="252" customFormat="1" ht="38.25" x14ac:dyDescent="0.2">
      <c r="A1317" s="874" t="s">
        <v>2975</v>
      </c>
      <c r="B1317" s="55" t="s">
        <v>2557</v>
      </c>
      <c r="C1317" s="17" t="s">
        <v>70</v>
      </c>
      <c r="D1317" s="173"/>
      <c r="E1317" s="182" t="s">
        <v>0</v>
      </c>
      <c r="F1317" s="182" t="s">
        <v>0</v>
      </c>
      <c r="G1317" s="182" t="s">
        <v>0</v>
      </c>
      <c r="H1317" s="182" t="s">
        <v>0</v>
      </c>
      <c r="I1317" s="182" t="s">
        <v>0</v>
      </c>
      <c r="J1317" s="715">
        <v>2</v>
      </c>
      <c r="K1317" s="716">
        <v>2</v>
      </c>
      <c r="L1317" s="624"/>
      <c r="M1317" s="624"/>
      <c r="N1317" s="173" t="s">
        <v>512</v>
      </c>
      <c r="O1317" s="173"/>
      <c r="P1317" s="415"/>
    </row>
    <row r="1318" spans="1:16" s="252" customFormat="1" ht="63.75" x14ac:dyDescent="0.2">
      <c r="A1318" s="874">
        <v>205</v>
      </c>
      <c r="B1318" s="98" t="s">
        <v>3149</v>
      </c>
      <c r="C1318" s="98" t="s">
        <v>1826</v>
      </c>
      <c r="D1318" s="287">
        <v>10</v>
      </c>
      <c r="E1318" s="287">
        <v>12</v>
      </c>
      <c r="F1318" s="287">
        <v>14</v>
      </c>
      <c r="G1318" s="287">
        <v>15</v>
      </c>
      <c r="H1318" s="287">
        <v>16</v>
      </c>
      <c r="I1318" s="287">
        <v>17</v>
      </c>
      <c r="J1318" s="717">
        <f>SUM(J1319:J1320)</f>
        <v>13</v>
      </c>
      <c r="K1318" s="717">
        <f>SUM(K1319:K1320)</f>
        <v>5.5</v>
      </c>
      <c r="L1318" s="717">
        <f>SUM(L1319:L1320)</f>
        <v>1</v>
      </c>
      <c r="M1318" s="717">
        <f>SUM(M1319:M1320)</f>
        <v>6.5</v>
      </c>
      <c r="N1318" s="288" t="s">
        <v>1886</v>
      </c>
      <c r="O1318" s="288" t="s">
        <v>12</v>
      </c>
      <c r="P1318" s="415"/>
    </row>
    <row r="1319" spans="1:16" ht="25.5" x14ac:dyDescent="0.2">
      <c r="A1319" s="874" t="s">
        <v>2973</v>
      </c>
      <c r="B1319" s="51" t="s">
        <v>2309</v>
      </c>
      <c r="C1319" s="52" t="s">
        <v>1884</v>
      </c>
      <c r="D1319" s="217"/>
      <c r="E1319" s="217" t="s">
        <v>0</v>
      </c>
      <c r="F1319" s="217" t="s">
        <v>0</v>
      </c>
      <c r="G1319" s="217" t="s">
        <v>0</v>
      </c>
      <c r="H1319" s="217" t="s">
        <v>0</v>
      </c>
      <c r="I1319" s="217" t="s">
        <v>0</v>
      </c>
      <c r="J1319" s="718">
        <v>7</v>
      </c>
      <c r="K1319" s="718">
        <v>3.5</v>
      </c>
      <c r="L1319" s="718"/>
      <c r="M1319" s="718">
        <v>3.5</v>
      </c>
      <c r="N1319" s="215" t="s">
        <v>1885</v>
      </c>
      <c r="O1319" s="217"/>
    </row>
    <row r="1320" spans="1:16" ht="38.25" x14ac:dyDescent="0.2">
      <c r="A1320" s="874" t="s">
        <v>2974</v>
      </c>
      <c r="B1320" s="51" t="s">
        <v>1883</v>
      </c>
      <c r="C1320" s="52" t="s">
        <v>1882</v>
      </c>
      <c r="D1320" s="217"/>
      <c r="E1320" s="217" t="s">
        <v>0</v>
      </c>
      <c r="F1320" s="217" t="s">
        <v>0</v>
      </c>
      <c r="G1320" s="217" t="s">
        <v>0</v>
      </c>
      <c r="H1320" s="217" t="s">
        <v>0</v>
      </c>
      <c r="I1320" s="217" t="s">
        <v>0</v>
      </c>
      <c r="J1320" s="719">
        <v>6</v>
      </c>
      <c r="K1320" s="719">
        <v>2</v>
      </c>
      <c r="L1320" s="719">
        <v>1</v>
      </c>
      <c r="M1320" s="719">
        <v>3</v>
      </c>
      <c r="N1320" s="215" t="s">
        <v>1533</v>
      </c>
      <c r="O1320" s="217" t="s">
        <v>87</v>
      </c>
    </row>
    <row r="1321" spans="1:16" x14ac:dyDescent="0.2">
      <c r="A1321" s="1098" t="s">
        <v>1824</v>
      </c>
      <c r="B1321" s="1098"/>
      <c r="C1321" s="1098"/>
      <c r="D1321" s="1098"/>
      <c r="E1321" s="1098"/>
      <c r="F1321" s="1098"/>
      <c r="G1321" s="1098"/>
      <c r="H1321" s="1098"/>
      <c r="I1321" s="1098"/>
      <c r="J1321" s="713">
        <f>J1304</f>
        <v>10688.83</v>
      </c>
      <c r="K1321" s="713">
        <f>K1304</f>
        <v>8064.4500000000007</v>
      </c>
      <c r="L1321" s="713">
        <f>L1304</f>
        <v>2467.8799999999997</v>
      </c>
      <c r="M1321" s="713">
        <f>M1304</f>
        <v>156.5</v>
      </c>
      <c r="N1321" s="380"/>
      <c r="O1321" s="380"/>
    </row>
    <row r="1322" spans="1:16" x14ac:dyDescent="0.2">
      <c r="A1322" s="1098" t="s">
        <v>363</v>
      </c>
      <c r="B1322" s="1098"/>
      <c r="C1322" s="1098"/>
      <c r="D1322" s="1098"/>
      <c r="E1322" s="1098"/>
      <c r="F1322" s="1098"/>
      <c r="G1322" s="1098"/>
      <c r="H1322" s="1098"/>
      <c r="I1322" s="1098"/>
      <c r="J1322" s="713">
        <f>SUM(K1322:M1322)</f>
        <v>100.00000000000001</v>
      </c>
      <c r="K1322" s="713">
        <f>K1321/$J1321*100</f>
        <v>75.447453088878774</v>
      </c>
      <c r="L1322" s="713">
        <f>L1321/$J1321*100</f>
        <v>23.088401630487152</v>
      </c>
      <c r="M1322" s="713">
        <f>M1321/$J1321*100</f>
        <v>1.4641452806340824</v>
      </c>
      <c r="N1322" s="380"/>
      <c r="O1322" s="809"/>
    </row>
    <row r="1323" spans="1:16" ht="38.25" x14ac:dyDescent="0.2">
      <c r="A1323" s="1053">
        <v>206</v>
      </c>
      <c r="B1323" s="1091" t="s">
        <v>3150</v>
      </c>
      <c r="C1323" s="28" t="s">
        <v>1807</v>
      </c>
      <c r="D1323" s="808">
        <v>64.2</v>
      </c>
      <c r="E1323" s="808">
        <v>67.5</v>
      </c>
      <c r="F1323" s="808">
        <v>69.5</v>
      </c>
      <c r="G1323" s="808">
        <v>71</v>
      </c>
      <c r="H1323" s="808">
        <v>73</v>
      </c>
      <c r="I1323" s="808">
        <v>75</v>
      </c>
      <c r="J1323" s="1301">
        <f>J1331+J1336</f>
        <v>67.599999999999994</v>
      </c>
      <c r="K1323" s="1301">
        <f>K1331+K1336</f>
        <v>0.1</v>
      </c>
      <c r="L1323" s="1301">
        <f>L1331+L1336</f>
        <v>9.2000000000000011</v>
      </c>
      <c r="M1323" s="1301">
        <f>M1331+M1336</f>
        <v>58.3</v>
      </c>
      <c r="N1323" s="1357" t="s">
        <v>1611</v>
      </c>
      <c r="O1323" s="1357"/>
    </row>
    <row r="1324" spans="1:16" s="252" customFormat="1" x14ac:dyDescent="0.2">
      <c r="A1324" s="1053"/>
      <c r="B1324" s="1091"/>
      <c r="C1324" s="2" t="s">
        <v>455</v>
      </c>
      <c r="D1324" s="235">
        <v>95</v>
      </c>
      <c r="E1324" s="235">
        <v>95</v>
      </c>
      <c r="F1324" s="235">
        <v>95.5</v>
      </c>
      <c r="G1324" s="235">
        <v>96</v>
      </c>
      <c r="H1324" s="235">
        <v>96.5</v>
      </c>
      <c r="I1324" s="235">
        <v>97</v>
      </c>
      <c r="J1324" s="1302"/>
      <c r="K1324" s="1302"/>
      <c r="L1324" s="1302"/>
      <c r="M1324" s="1302"/>
      <c r="N1324" s="1357"/>
      <c r="O1324" s="1357"/>
      <c r="P1324" s="415"/>
    </row>
    <row r="1325" spans="1:16" x14ac:dyDescent="0.2">
      <c r="A1325" s="1053"/>
      <c r="B1325" s="1091"/>
      <c r="C1325" s="2" t="s">
        <v>456</v>
      </c>
      <c r="D1325" s="235">
        <v>56</v>
      </c>
      <c r="E1325" s="235">
        <v>56</v>
      </c>
      <c r="F1325" s="235">
        <v>57</v>
      </c>
      <c r="G1325" s="235">
        <v>58</v>
      </c>
      <c r="H1325" s="235">
        <v>60</v>
      </c>
      <c r="I1325" s="235">
        <v>62</v>
      </c>
      <c r="J1325" s="1302"/>
      <c r="K1325" s="1302"/>
      <c r="L1325" s="1302"/>
      <c r="M1325" s="1302"/>
      <c r="N1325" s="1357"/>
      <c r="O1325" s="1357"/>
    </row>
    <row r="1326" spans="1:16" ht="38.25" x14ac:dyDescent="0.2">
      <c r="A1326" s="1053"/>
      <c r="B1326" s="1091"/>
      <c r="C1326" s="2" t="s">
        <v>2085</v>
      </c>
      <c r="D1326" s="235">
        <v>60</v>
      </c>
      <c r="E1326" s="235">
        <v>60</v>
      </c>
      <c r="F1326" s="235">
        <v>60.5</v>
      </c>
      <c r="G1326" s="235">
        <v>61</v>
      </c>
      <c r="H1326" s="235">
        <v>61.5</v>
      </c>
      <c r="I1326" s="235">
        <v>62</v>
      </c>
      <c r="J1326" s="1302"/>
      <c r="K1326" s="1302"/>
      <c r="L1326" s="1302"/>
      <c r="M1326" s="1302"/>
      <c r="N1326" s="1357"/>
      <c r="O1326" s="1357"/>
    </row>
    <row r="1327" spans="1:16" x14ac:dyDescent="0.2">
      <c r="A1327" s="1053"/>
      <c r="B1327" s="1091"/>
      <c r="C1327" s="2" t="s">
        <v>456</v>
      </c>
      <c r="D1327" s="235">
        <v>1.7</v>
      </c>
      <c r="E1327" s="235">
        <v>1.7</v>
      </c>
      <c r="F1327" s="235">
        <v>1.8</v>
      </c>
      <c r="G1327" s="235">
        <v>1.9</v>
      </c>
      <c r="H1327" s="235">
        <v>2</v>
      </c>
      <c r="I1327" s="235">
        <v>2.1</v>
      </c>
      <c r="J1327" s="1302"/>
      <c r="K1327" s="1302"/>
      <c r="L1327" s="1302"/>
      <c r="M1327" s="1302"/>
      <c r="N1327" s="1357"/>
      <c r="O1327" s="1357"/>
    </row>
    <row r="1328" spans="1:16" ht="25.5" x14ac:dyDescent="0.2">
      <c r="A1328" s="1053"/>
      <c r="B1328" s="1091"/>
      <c r="C1328" s="2" t="s">
        <v>1656</v>
      </c>
      <c r="D1328" s="235">
        <v>97</v>
      </c>
      <c r="E1328" s="235">
        <v>97.3</v>
      </c>
      <c r="F1328" s="235">
        <v>98.1</v>
      </c>
      <c r="G1328" s="235">
        <v>98.5</v>
      </c>
      <c r="H1328" s="235">
        <v>98.7</v>
      </c>
      <c r="I1328" s="235">
        <v>99</v>
      </c>
      <c r="J1328" s="1302"/>
      <c r="K1328" s="1302"/>
      <c r="L1328" s="1302"/>
      <c r="M1328" s="1302"/>
      <c r="N1328" s="1357"/>
      <c r="O1328" s="1357"/>
    </row>
    <row r="1329" spans="1:16" x14ac:dyDescent="0.2">
      <c r="A1329" s="1053"/>
      <c r="B1329" s="1091"/>
      <c r="C1329" s="2" t="s">
        <v>455</v>
      </c>
      <c r="D1329" s="235">
        <v>97</v>
      </c>
      <c r="E1329" s="235">
        <v>98</v>
      </c>
      <c r="F1329" s="235">
        <v>89.5</v>
      </c>
      <c r="G1329" s="235">
        <v>99</v>
      </c>
      <c r="H1329" s="235">
        <v>99.5</v>
      </c>
      <c r="I1329" s="235">
        <v>100</v>
      </c>
      <c r="J1329" s="1302"/>
      <c r="K1329" s="1302"/>
      <c r="L1329" s="1302"/>
      <c r="M1329" s="1302"/>
      <c r="N1329" s="1357"/>
      <c r="O1329" s="1357"/>
    </row>
    <row r="1330" spans="1:16" x14ac:dyDescent="0.2">
      <c r="A1330" s="1054"/>
      <c r="B1330" s="1092"/>
      <c r="C1330" s="2" t="s">
        <v>456</v>
      </c>
      <c r="D1330" s="235">
        <v>97</v>
      </c>
      <c r="E1330" s="235">
        <v>97.3</v>
      </c>
      <c r="F1330" s="235">
        <v>98.1</v>
      </c>
      <c r="G1330" s="235">
        <v>98.5</v>
      </c>
      <c r="H1330" s="235">
        <v>98.7</v>
      </c>
      <c r="I1330" s="235">
        <v>99</v>
      </c>
      <c r="J1330" s="1302"/>
      <c r="K1330" s="1302"/>
      <c r="L1330" s="1302"/>
      <c r="M1330" s="1302"/>
      <c r="N1330" s="1358"/>
      <c r="O1330" s="1358"/>
    </row>
    <row r="1331" spans="1:16" ht="38.25" x14ac:dyDescent="0.2">
      <c r="A1331" s="1052">
        <v>207</v>
      </c>
      <c r="B1331" s="1082" t="s">
        <v>3151</v>
      </c>
      <c r="C1331" s="326" t="s">
        <v>3292</v>
      </c>
      <c r="D1331" s="328">
        <v>2</v>
      </c>
      <c r="E1331" s="328">
        <v>2</v>
      </c>
      <c r="F1331" s="328">
        <v>3</v>
      </c>
      <c r="G1331" s="328">
        <v>4</v>
      </c>
      <c r="H1331" s="328">
        <v>4</v>
      </c>
      <c r="I1331" s="328">
        <v>6</v>
      </c>
      <c r="J1331" s="1354">
        <f>SUM(J1333:J1335)</f>
        <v>67.099999999999994</v>
      </c>
      <c r="K1331" s="1354">
        <f>SUM(K1333:K1335)</f>
        <v>0</v>
      </c>
      <c r="L1331" s="1354">
        <f>SUM(L1333:L1335)</f>
        <v>8.8000000000000007</v>
      </c>
      <c r="M1331" s="1354">
        <f>SUM(M1333:M1335)</f>
        <v>58.3</v>
      </c>
      <c r="N1331" s="1352" t="s">
        <v>1611</v>
      </c>
      <c r="O1331" s="1352"/>
    </row>
    <row r="1332" spans="1:16" ht="38.25" x14ac:dyDescent="0.2">
      <c r="A1332" s="1053"/>
      <c r="B1332" s="1083"/>
      <c r="C1332" s="326" t="s">
        <v>1655</v>
      </c>
      <c r="D1332" s="328">
        <v>2</v>
      </c>
      <c r="E1332" s="328">
        <v>2</v>
      </c>
      <c r="F1332" s="328">
        <v>4</v>
      </c>
      <c r="G1332" s="328">
        <v>6</v>
      </c>
      <c r="H1332" s="328">
        <v>8</v>
      </c>
      <c r="I1332" s="328">
        <v>10</v>
      </c>
      <c r="J1332" s="1354"/>
      <c r="K1332" s="1354"/>
      <c r="L1332" s="1354"/>
      <c r="M1332" s="1354"/>
      <c r="N1332" s="1353"/>
      <c r="O1332" s="1353"/>
    </row>
    <row r="1333" spans="1:16" ht="25.5" x14ac:dyDescent="0.2">
      <c r="A1333" s="874" t="s">
        <v>2973</v>
      </c>
      <c r="B1333" s="51" t="s">
        <v>2310</v>
      </c>
      <c r="C1333" s="52" t="s">
        <v>457</v>
      </c>
      <c r="D1333" s="167"/>
      <c r="E1333" s="168" t="s">
        <v>0</v>
      </c>
      <c r="F1333" s="168" t="s">
        <v>0</v>
      </c>
      <c r="G1333" s="168" t="s">
        <v>0</v>
      </c>
      <c r="H1333" s="168"/>
      <c r="I1333" s="168"/>
      <c r="J1333" s="581">
        <v>50</v>
      </c>
      <c r="K1333" s="507"/>
      <c r="L1333" s="507"/>
      <c r="M1333" s="507">
        <v>50</v>
      </c>
      <c r="N1333" s="167" t="s">
        <v>513</v>
      </c>
      <c r="O1333" s="167" t="s">
        <v>87</v>
      </c>
    </row>
    <row r="1334" spans="1:16" ht="63.75" x14ac:dyDescent="0.2">
      <c r="A1334" s="874" t="s">
        <v>2974</v>
      </c>
      <c r="B1334" s="51" t="s">
        <v>2423</v>
      </c>
      <c r="C1334" s="52" t="s">
        <v>24</v>
      </c>
      <c r="D1334" s="167"/>
      <c r="E1334" s="168" t="s">
        <v>103</v>
      </c>
      <c r="F1334" s="168" t="s">
        <v>103</v>
      </c>
      <c r="G1334" s="168" t="s">
        <v>103</v>
      </c>
      <c r="H1334" s="168" t="s">
        <v>103</v>
      </c>
      <c r="I1334" s="168" t="s">
        <v>103</v>
      </c>
      <c r="J1334" s="581">
        <v>16.600000000000001</v>
      </c>
      <c r="K1334" s="507"/>
      <c r="L1334" s="507">
        <v>8.3000000000000007</v>
      </c>
      <c r="M1334" s="507">
        <v>8.3000000000000007</v>
      </c>
      <c r="N1334" s="167" t="s">
        <v>514</v>
      </c>
      <c r="O1334" s="167" t="s">
        <v>458</v>
      </c>
    </row>
    <row r="1335" spans="1:16" ht="51" x14ac:dyDescent="0.2">
      <c r="A1335" s="874" t="s">
        <v>2975</v>
      </c>
      <c r="B1335" s="51" t="s">
        <v>2558</v>
      </c>
      <c r="C1335" s="52" t="s">
        <v>1618</v>
      </c>
      <c r="D1335" s="167"/>
      <c r="E1335" s="168" t="s">
        <v>0</v>
      </c>
      <c r="F1335" s="168" t="s">
        <v>0</v>
      </c>
      <c r="G1335" s="168"/>
      <c r="H1335" s="168"/>
      <c r="I1335" s="168"/>
      <c r="J1335" s="581">
        <v>0.5</v>
      </c>
      <c r="K1335" s="507"/>
      <c r="L1335" s="507">
        <v>0.5</v>
      </c>
      <c r="M1335" s="507"/>
      <c r="N1335" s="167" t="s">
        <v>513</v>
      </c>
      <c r="O1335" s="167" t="s">
        <v>87</v>
      </c>
    </row>
    <row r="1336" spans="1:16" ht="51" x14ac:dyDescent="0.2">
      <c r="A1336" s="1052">
        <v>208</v>
      </c>
      <c r="B1336" s="1082" t="s">
        <v>3152</v>
      </c>
      <c r="C1336" s="10" t="s">
        <v>3293</v>
      </c>
      <c r="D1336" s="327">
        <v>40</v>
      </c>
      <c r="E1336" s="287">
        <v>39</v>
      </c>
      <c r="F1336" s="287">
        <v>38</v>
      </c>
      <c r="G1336" s="287">
        <v>37</v>
      </c>
      <c r="H1336" s="287">
        <v>36</v>
      </c>
      <c r="I1336" s="287">
        <v>35</v>
      </c>
      <c r="J1336" s="1354">
        <f>J1338</f>
        <v>0.5</v>
      </c>
      <c r="K1336" s="1354">
        <f>K1338</f>
        <v>0.1</v>
      </c>
      <c r="L1336" s="1354">
        <f>L1338</f>
        <v>0.4</v>
      </c>
      <c r="M1336" s="1354">
        <f>M1338</f>
        <v>0</v>
      </c>
      <c r="N1336" s="1352" t="s">
        <v>515</v>
      </c>
      <c r="O1336" s="1352"/>
    </row>
    <row r="1337" spans="1:16" s="252" customFormat="1" ht="25.5" x14ac:dyDescent="0.2">
      <c r="A1337" s="1054"/>
      <c r="B1337" s="1084"/>
      <c r="C1337" s="10" t="s">
        <v>1654</v>
      </c>
      <c r="D1337" s="327">
        <v>60</v>
      </c>
      <c r="E1337" s="287">
        <v>55</v>
      </c>
      <c r="F1337" s="287">
        <v>53</v>
      </c>
      <c r="G1337" s="287">
        <v>51</v>
      </c>
      <c r="H1337" s="287">
        <v>48</v>
      </c>
      <c r="I1337" s="287">
        <v>45</v>
      </c>
      <c r="J1337" s="1354"/>
      <c r="K1337" s="1354"/>
      <c r="L1337" s="1354"/>
      <c r="M1337" s="1354"/>
      <c r="N1337" s="1353"/>
      <c r="O1337" s="1353"/>
      <c r="P1337" s="415"/>
    </row>
    <row r="1338" spans="1:16" s="252" customFormat="1" ht="25.5" x14ac:dyDescent="0.2">
      <c r="A1338" s="874">
        <v>209</v>
      </c>
      <c r="B1338" s="51" t="s">
        <v>2311</v>
      </c>
      <c r="C1338" s="52" t="s">
        <v>459</v>
      </c>
      <c r="D1338" s="167"/>
      <c r="E1338" s="168" t="s">
        <v>0</v>
      </c>
      <c r="F1338" s="168" t="s">
        <v>12</v>
      </c>
      <c r="G1338" s="168"/>
      <c r="H1338" s="168"/>
      <c r="I1338" s="168"/>
      <c r="J1338" s="623">
        <v>0.5</v>
      </c>
      <c r="K1338" s="624">
        <v>0.1</v>
      </c>
      <c r="L1338" s="624">
        <v>0.4</v>
      </c>
      <c r="M1338" s="624"/>
      <c r="N1338" s="167" t="s">
        <v>515</v>
      </c>
      <c r="O1338" s="167" t="s">
        <v>460</v>
      </c>
      <c r="P1338" s="415"/>
    </row>
    <row r="1339" spans="1:16" s="252" customFormat="1" x14ac:dyDescent="0.2">
      <c r="A1339" s="1098" t="s">
        <v>1824</v>
      </c>
      <c r="B1339" s="1098"/>
      <c r="C1339" s="1098"/>
      <c r="D1339" s="1098"/>
      <c r="E1339" s="1098"/>
      <c r="F1339" s="1098"/>
      <c r="G1339" s="1098"/>
      <c r="H1339" s="1098"/>
      <c r="I1339" s="1098"/>
      <c r="J1339" s="712">
        <f>J1323</f>
        <v>67.599999999999994</v>
      </c>
      <c r="K1339" s="712">
        <f>K1323</f>
        <v>0.1</v>
      </c>
      <c r="L1339" s="712">
        <f>L1323</f>
        <v>9.2000000000000011</v>
      </c>
      <c r="M1339" s="712">
        <f>M1323</f>
        <v>58.3</v>
      </c>
      <c r="N1339" s="380"/>
      <c r="O1339" s="380"/>
      <c r="P1339" s="415"/>
    </row>
    <row r="1340" spans="1:16" s="252" customFormat="1" x14ac:dyDescent="0.2">
      <c r="A1340" s="1098" t="s">
        <v>363</v>
      </c>
      <c r="B1340" s="1098"/>
      <c r="C1340" s="1098"/>
      <c r="D1340" s="1098"/>
      <c r="E1340" s="1098"/>
      <c r="F1340" s="1098"/>
      <c r="G1340" s="1098"/>
      <c r="H1340" s="1098"/>
      <c r="I1340" s="1098"/>
      <c r="J1340" s="713">
        <f>SUM(K1340:M1340)</f>
        <v>100</v>
      </c>
      <c r="K1340" s="713">
        <f>K1339/$J1339*100</f>
        <v>0.14792899408284024</v>
      </c>
      <c r="L1340" s="713">
        <f>L1339/$J1339*100</f>
        <v>13.609467455621305</v>
      </c>
      <c r="M1340" s="713">
        <f>M1339/$J1339*100</f>
        <v>86.242603550295854</v>
      </c>
      <c r="N1340" s="380"/>
      <c r="O1340" s="809"/>
      <c r="P1340" s="415"/>
    </row>
    <row r="1341" spans="1:16" s="252" customFormat="1" x14ac:dyDescent="0.2">
      <c r="A1341" s="1099" t="s">
        <v>1824</v>
      </c>
      <c r="B1341" s="1099"/>
      <c r="C1341" s="1099"/>
      <c r="D1341" s="1099"/>
      <c r="E1341" s="1099"/>
      <c r="F1341" s="1099"/>
      <c r="G1341" s="1099"/>
      <c r="H1341" s="1099"/>
      <c r="I1341" s="1099"/>
      <c r="J1341" s="572">
        <f>J1302+J1321+J1339</f>
        <v>11392.68</v>
      </c>
      <c r="K1341" s="572">
        <f>K1302+K1321+K1339</f>
        <v>8370.5000000000018</v>
      </c>
      <c r="L1341" s="572">
        <f>L1302+L1321+L1339</f>
        <v>2657.7299999999996</v>
      </c>
      <c r="M1341" s="572">
        <f>M1302+M1321+M1339</f>
        <v>364.45</v>
      </c>
      <c r="N1341" s="278"/>
      <c r="O1341" s="278"/>
      <c r="P1341" s="415"/>
    </row>
    <row r="1342" spans="1:16" s="252" customFormat="1" x14ac:dyDescent="0.2">
      <c r="A1342" s="1099" t="s">
        <v>363</v>
      </c>
      <c r="B1342" s="1099"/>
      <c r="C1342" s="1099"/>
      <c r="D1342" s="1099"/>
      <c r="E1342" s="1099"/>
      <c r="F1342" s="1099"/>
      <c r="G1342" s="1099"/>
      <c r="H1342" s="1099"/>
      <c r="I1342" s="1099"/>
      <c r="J1342" s="572">
        <f>SUM(K1342:M1342)</f>
        <v>100.00000000000001</v>
      </c>
      <c r="K1342" s="690">
        <f>K1341/$J1341*100</f>
        <v>73.472615749762141</v>
      </c>
      <c r="L1342" s="690">
        <f>L1341/$J1341*100</f>
        <v>23.32840034127176</v>
      </c>
      <c r="M1342" s="690">
        <f>M1341/$J1341*100</f>
        <v>3.1989839089661078</v>
      </c>
      <c r="N1342" s="278"/>
      <c r="O1342" s="438"/>
      <c r="P1342" s="415"/>
    </row>
    <row r="1343" spans="1:16" s="252" customFormat="1" ht="15.75" x14ac:dyDescent="0.2">
      <c r="A1343" s="1046" t="s">
        <v>2968</v>
      </c>
      <c r="B1343" s="1046"/>
      <c r="C1343" s="1046"/>
      <c r="D1343" s="1046"/>
      <c r="E1343" s="1046"/>
      <c r="F1343" s="1046"/>
      <c r="G1343" s="1046"/>
      <c r="H1343" s="1046"/>
      <c r="I1343" s="1046"/>
      <c r="J1343" s="1046"/>
      <c r="K1343" s="1046"/>
      <c r="L1343" s="1046"/>
      <c r="M1343" s="1046"/>
      <c r="N1343" s="1046"/>
      <c r="O1343" s="1046"/>
      <c r="P1343" s="415"/>
    </row>
    <row r="1344" spans="1:16" s="252" customFormat="1" ht="76.5" x14ac:dyDescent="0.2">
      <c r="A1344" s="1053">
        <v>210</v>
      </c>
      <c r="B1344" s="1162" t="s">
        <v>3153</v>
      </c>
      <c r="C1344" s="26" t="s">
        <v>1714</v>
      </c>
      <c r="D1344" s="119">
        <v>0.35</v>
      </c>
      <c r="E1344" s="119">
        <v>0.34</v>
      </c>
      <c r="F1344" s="119">
        <v>0.33</v>
      </c>
      <c r="G1344" s="119">
        <v>0.32</v>
      </c>
      <c r="H1344" s="119">
        <v>0.31</v>
      </c>
      <c r="I1344" s="119">
        <v>0.3</v>
      </c>
      <c r="J1344" s="1009">
        <f>J1349+J1376+J1385</f>
        <v>600.69999999999993</v>
      </c>
      <c r="K1344" s="1009">
        <f>K1349+K1376+K1385</f>
        <v>36.5</v>
      </c>
      <c r="L1344" s="1009">
        <f>L1349+L1376+L1385</f>
        <v>564.20000000000005</v>
      </c>
      <c r="M1344" s="1009">
        <f>M1349+M1376+M1385</f>
        <v>0</v>
      </c>
      <c r="N1344" s="1021" t="s">
        <v>1437</v>
      </c>
      <c r="O1344" s="119"/>
      <c r="P1344" s="415"/>
    </row>
    <row r="1345" spans="1:16" s="252" customFormat="1" x14ac:dyDescent="0.2">
      <c r="A1345" s="1053"/>
      <c r="B1345" s="1162"/>
      <c r="C1345" s="26" t="s">
        <v>1360</v>
      </c>
      <c r="D1345" s="119">
        <v>8.5</v>
      </c>
      <c r="E1345" s="119">
        <v>8.4</v>
      </c>
      <c r="F1345" s="119">
        <v>8.3000000000000007</v>
      </c>
      <c r="G1345" s="119">
        <v>8.1999999999999993</v>
      </c>
      <c r="H1345" s="119">
        <v>8.1</v>
      </c>
      <c r="I1345" s="119">
        <v>8</v>
      </c>
      <c r="J1345" s="1009"/>
      <c r="K1345" s="1009"/>
      <c r="L1345" s="1009"/>
      <c r="M1345" s="1009"/>
      <c r="N1345" s="1021"/>
      <c r="O1345" s="119"/>
      <c r="P1345" s="415"/>
    </row>
    <row r="1346" spans="1:16" s="252" customFormat="1" ht="38.25" x14ac:dyDescent="0.2">
      <c r="A1346" s="1053"/>
      <c r="B1346" s="1162"/>
      <c r="C1346" s="26" t="s">
        <v>1713</v>
      </c>
      <c r="D1346" s="119">
        <v>5.0000000000000001E-3</v>
      </c>
      <c r="E1346" s="119">
        <v>5.0000000000000001E-3</v>
      </c>
      <c r="F1346" s="119">
        <v>5.0000000000000001E-3</v>
      </c>
      <c r="G1346" s="119">
        <v>5.0000000000000001E-3</v>
      </c>
      <c r="H1346" s="119">
        <v>5.0000000000000001E-3</v>
      </c>
      <c r="I1346" s="119">
        <v>5.0000000000000001E-3</v>
      </c>
      <c r="J1346" s="1009"/>
      <c r="K1346" s="1009"/>
      <c r="L1346" s="1009"/>
      <c r="M1346" s="1009"/>
      <c r="N1346" s="1021"/>
      <c r="O1346" s="119"/>
      <c r="P1346" s="415"/>
    </row>
    <row r="1347" spans="1:16" x14ac:dyDescent="0.2">
      <c r="A1347" s="1053"/>
      <c r="B1347" s="1162"/>
      <c r="C1347" s="26" t="s">
        <v>1360</v>
      </c>
      <c r="D1347" s="119">
        <v>0.75</v>
      </c>
      <c r="E1347" s="119">
        <v>0.74</v>
      </c>
      <c r="F1347" s="119">
        <v>0.73</v>
      </c>
      <c r="G1347" s="119">
        <v>0.72</v>
      </c>
      <c r="H1347" s="119">
        <v>0.71</v>
      </c>
      <c r="I1347" s="119">
        <v>0.7</v>
      </c>
      <c r="J1347" s="1009"/>
      <c r="K1347" s="1009"/>
      <c r="L1347" s="1009"/>
      <c r="M1347" s="1009"/>
      <c r="N1347" s="1022"/>
      <c r="O1347" s="119"/>
    </row>
    <row r="1348" spans="1:16" x14ac:dyDescent="0.2">
      <c r="A1348" s="1054"/>
      <c r="B1348" s="1163"/>
      <c r="C1348" s="26" t="s">
        <v>1361</v>
      </c>
      <c r="D1348" s="119">
        <v>1.9</v>
      </c>
      <c r="E1348" s="119">
        <v>2</v>
      </c>
      <c r="F1348" s="119">
        <v>2.1</v>
      </c>
      <c r="G1348" s="119">
        <v>2.2000000000000002</v>
      </c>
      <c r="H1348" s="119">
        <v>2.2999999999999998</v>
      </c>
      <c r="I1348" s="119">
        <v>2.4</v>
      </c>
      <c r="J1348" s="973"/>
      <c r="K1348" s="973"/>
      <c r="L1348" s="973"/>
      <c r="M1348" s="973"/>
      <c r="N1348" s="228" t="s">
        <v>1362</v>
      </c>
      <c r="O1348" s="119"/>
    </row>
    <row r="1349" spans="1:16" ht="38.25" x14ac:dyDescent="0.2">
      <c r="A1349" s="858">
        <v>211</v>
      </c>
      <c r="B1349" s="102" t="s">
        <v>3154</v>
      </c>
      <c r="C1349" s="103" t="s">
        <v>1717</v>
      </c>
      <c r="D1349" s="120">
        <v>0.9</v>
      </c>
      <c r="E1349" s="120">
        <v>1</v>
      </c>
      <c r="F1349" s="120">
        <v>1.05</v>
      </c>
      <c r="G1349" s="120">
        <v>1.1000000000000001</v>
      </c>
      <c r="H1349" s="120">
        <v>1.1499999999999999</v>
      </c>
      <c r="I1349" s="120">
        <v>1.2</v>
      </c>
      <c r="J1349" s="505">
        <f>J1350+J1365+J1371</f>
        <v>223.29999999999998</v>
      </c>
      <c r="K1349" s="505">
        <f>K1350+K1365+K1371</f>
        <v>12.200000000000001</v>
      </c>
      <c r="L1349" s="505">
        <f>L1350+L1365+L1371</f>
        <v>211.1</v>
      </c>
      <c r="M1349" s="505">
        <f>M1350+M1365+M1371</f>
        <v>0</v>
      </c>
      <c r="N1349" s="230" t="s">
        <v>1439</v>
      </c>
      <c r="O1349" s="120"/>
    </row>
    <row r="1350" spans="1:16" ht="38.25" x14ac:dyDescent="0.2">
      <c r="A1350" s="990">
        <v>212</v>
      </c>
      <c r="B1350" s="934" t="s">
        <v>3155</v>
      </c>
      <c r="C1350" s="4" t="s">
        <v>1712</v>
      </c>
      <c r="D1350" s="121">
        <v>25</v>
      </c>
      <c r="E1350" s="121">
        <v>30</v>
      </c>
      <c r="F1350" s="121">
        <v>35</v>
      </c>
      <c r="G1350" s="121">
        <v>37</v>
      </c>
      <c r="H1350" s="121">
        <v>38</v>
      </c>
      <c r="I1350" s="121">
        <v>40</v>
      </c>
      <c r="J1350" s="1055">
        <f>SUM(J1354:J1364)</f>
        <v>59.400000000000006</v>
      </c>
      <c r="K1350" s="1055">
        <f>SUM(K1354:K1364)</f>
        <v>7.7</v>
      </c>
      <c r="L1350" s="1055">
        <f>SUM(L1354:L1364)</f>
        <v>51.7</v>
      </c>
      <c r="M1350" s="1055">
        <f>SUM(M1354:M1364)</f>
        <v>0</v>
      </c>
      <c r="N1350" s="996" t="s">
        <v>1439</v>
      </c>
      <c r="O1350" s="121" t="s">
        <v>12</v>
      </c>
    </row>
    <row r="1351" spans="1:16" x14ac:dyDescent="0.2">
      <c r="A1351" s="1104"/>
      <c r="B1351" s="935"/>
      <c r="C1351" s="4" t="s">
        <v>93</v>
      </c>
      <c r="D1351" s="121">
        <v>15</v>
      </c>
      <c r="E1351" s="121">
        <v>20</v>
      </c>
      <c r="F1351" s="121">
        <v>25</v>
      </c>
      <c r="G1351" s="121">
        <v>30</v>
      </c>
      <c r="H1351" s="121">
        <v>33</v>
      </c>
      <c r="I1351" s="121">
        <v>35</v>
      </c>
      <c r="J1351" s="1103"/>
      <c r="K1351" s="1103"/>
      <c r="L1351" s="1103"/>
      <c r="M1351" s="1103"/>
      <c r="N1351" s="1231"/>
      <c r="O1351" s="121"/>
    </row>
    <row r="1352" spans="1:16" x14ac:dyDescent="0.2">
      <c r="A1352" s="1104"/>
      <c r="B1352" s="935"/>
      <c r="C1352" s="4" t="s">
        <v>1363</v>
      </c>
      <c r="D1352" s="121">
        <v>12</v>
      </c>
      <c r="E1352" s="121">
        <v>15</v>
      </c>
      <c r="F1352" s="121">
        <v>17</v>
      </c>
      <c r="G1352" s="121">
        <v>20</v>
      </c>
      <c r="H1352" s="121">
        <v>22</v>
      </c>
      <c r="I1352" s="121">
        <v>25</v>
      </c>
      <c r="J1352" s="1103"/>
      <c r="K1352" s="1103"/>
      <c r="L1352" s="1103"/>
      <c r="M1352" s="1103"/>
      <c r="N1352" s="1231"/>
      <c r="O1352" s="121"/>
    </row>
    <row r="1353" spans="1:16" ht="25.5" x14ac:dyDescent="0.2">
      <c r="A1353" s="991"/>
      <c r="B1353" s="936"/>
      <c r="C1353" s="4" t="s">
        <v>1364</v>
      </c>
      <c r="D1353" s="121">
        <v>10</v>
      </c>
      <c r="E1353" s="121">
        <v>9</v>
      </c>
      <c r="F1353" s="121">
        <v>8</v>
      </c>
      <c r="G1353" s="121">
        <v>7</v>
      </c>
      <c r="H1353" s="121">
        <v>7</v>
      </c>
      <c r="I1353" s="121">
        <v>6</v>
      </c>
      <c r="J1353" s="1056"/>
      <c r="K1353" s="1056"/>
      <c r="L1353" s="1056"/>
      <c r="M1353" s="1056"/>
      <c r="N1353" s="997"/>
      <c r="O1353" s="121"/>
    </row>
    <row r="1354" spans="1:16" ht="25.5" x14ac:dyDescent="0.2">
      <c r="A1354" s="872" t="s">
        <v>2973</v>
      </c>
      <c r="B1354" s="5" t="s">
        <v>2312</v>
      </c>
      <c r="C1354" s="6" t="s">
        <v>1365</v>
      </c>
      <c r="D1354" s="123"/>
      <c r="E1354" s="124"/>
      <c r="F1354" s="124" t="s">
        <v>0</v>
      </c>
      <c r="G1354" s="124"/>
      <c r="H1354" s="124"/>
      <c r="I1354" s="124"/>
      <c r="J1354" s="518">
        <v>0.5</v>
      </c>
      <c r="K1354" s="518">
        <v>0.5</v>
      </c>
      <c r="L1354" s="518"/>
      <c r="M1354" s="518"/>
      <c r="N1354" s="232" t="s">
        <v>1366</v>
      </c>
      <c r="O1354" s="123" t="s">
        <v>1367</v>
      </c>
    </row>
    <row r="1355" spans="1:16" s="252" customFormat="1" ht="25.5" x14ac:dyDescent="0.2">
      <c r="A1355" s="872" t="s">
        <v>2974</v>
      </c>
      <c r="B1355" s="5" t="s">
        <v>2424</v>
      </c>
      <c r="C1355" s="6" t="s">
        <v>1368</v>
      </c>
      <c r="D1355" s="124"/>
      <c r="E1355" s="124"/>
      <c r="F1355" s="124" t="s">
        <v>0</v>
      </c>
      <c r="G1355" s="124"/>
      <c r="H1355" s="124"/>
      <c r="I1355" s="124"/>
      <c r="J1355" s="518">
        <v>0.2</v>
      </c>
      <c r="K1355" s="518">
        <v>0.2</v>
      </c>
      <c r="L1355" s="518"/>
      <c r="M1355" s="518"/>
      <c r="N1355" s="232" t="s">
        <v>1366</v>
      </c>
      <c r="O1355" s="124"/>
      <c r="P1355" s="415"/>
    </row>
    <row r="1356" spans="1:16" s="252" customFormat="1" ht="38.25" x14ac:dyDescent="0.2">
      <c r="A1356" s="872" t="s">
        <v>2975</v>
      </c>
      <c r="B1356" s="5" t="s">
        <v>2559</v>
      </c>
      <c r="C1356" s="6" t="s">
        <v>1576</v>
      </c>
      <c r="D1356" s="123" t="s">
        <v>12</v>
      </c>
      <c r="E1356" s="124" t="s">
        <v>0</v>
      </c>
      <c r="F1356" s="124" t="s">
        <v>0</v>
      </c>
      <c r="G1356" s="124" t="s">
        <v>0</v>
      </c>
      <c r="H1356" s="124"/>
      <c r="I1356" s="124"/>
      <c r="J1356" s="648">
        <v>0.5</v>
      </c>
      <c r="K1356" s="648"/>
      <c r="L1356" s="648">
        <v>0.5</v>
      </c>
      <c r="M1356" s="648"/>
      <c r="N1356" s="232" t="s">
        <v>1440</v>
      </c>
      <c r="O1356" s="123" t="s">
        <v>1367</v>
      </c>
      <c r="P1356" s="415"/>
    </row>
    <row r="1357" spans="1:16" s="252" customFormat="1" ht="38.25" x14ac:dyDescent="0.2">
      <c r="A1357" s="872" t="s">
        <v>2976</v>
      </c>
      <c r="B1357" s="5" t="s">
        <v>2634</v>
      </c>
      <c r="C1357" s="6" t="s">
        <v>1369</v>
      </c>
      <c r="D1357" s="123"/>
      <c r="E1357" s="124" t="s">
        <v>0</v>
      </c>
      <c r="F1357" s="124" t="s">
        <v>0</v>
      </c>
      <c r="G1357" s="124"/>
      <c r="H1357" s="124"/>
      <c r="I1357" s="124"/>
      <c r="J1357" s="648">
        <v>2</v>
      </c>
      <c r="K1357" s="648">
        <v>1</v>
      </c>
      <c r="L1357" s="648">
        <v>1</v>
      </c>
      <c r="M1357" s="648"/>
      <c r="N1357" s="232" t="s">
        <v>1441</v>
      </c>
      <c r="O1357" s="123" t="s">
        <v>1367</v>
      </c>
      <c r="P1357" s="415"/>
    </row>
    <row r="1358" spans="1:16" s="252" customFormat="1" ht="51" x14ac:dyDescent="0.2">
      <c r="A1358" s="872" t="s">
        <v>2977</v>
      </c>
      <c r="B1358" s="5" t="s">
        <v>2723</v>
      </c>
      <c r="C1358" s="6" t="s">
        <v>1370</v>
      </c>
      <c r="D1358" s="123"/>
      <c r="E1358" s="124" t="s">
        <v>0</v>
      </c>
      <c r="F1358" s="124"/>
      <c r="G1358" s="124"/>
      <c r="H1358" s="124"/>
      <c r="I1358" s="124"/>
      <c r="J1358" s="648">
        <v>31</v>
      </c>
      <c r="K1358" s="518"/>
      <c r="L1358" s="648">
        <v>31</v>
      </c>
      <c r="M1358" s="518"/>
      <c r="N1358" s="232" t="s">
        <v>1397</v>
      </c>
      <c r="O1358" s="123" t="s">
        <v>1371</v>
      </c>
      <c r="P1358" s="415"/>
    </row>
    <row r="1359" spans="1:16" s="252" customFormat="1" ht="51" x14ac:dyDescent="0.2">
      <c r="A1359" s="872" t="s">
        <v>2978</v>
      </c>
      <c r="B1359" s="5" t="s">
        <v>2772</v>
      </c>
      <c r="C1359" s="6" t="s">
        <v>1626</v>
      </c>
      <c r="D1359" s="123"/>
      <c r="E1359" s="124" t="s">
        <v>83</v>
      </c>
      <c r="F1359" s="124" t="s">
        <v>83</v>
      </c>
      <c r="G1359" s="124"/>
      <c r="H1359" s="124"/>
      <c r="I1359" s="124"/>
      <c r="J1359" s="517">
        <v>5</v>
      </c>
      <c r="K1359" s="518">
        <v>5</v>
      </c>
      <c r="L1359" s="648"/>
      <c r="M1359" s="518"/>
      <c r="N1359" s="232" t="s">
        <v>1439</v>
      </c>
      <c r="O1359" s="123"/>
      <c r="P1359" s="415"/>
    </row>
    <row r="1360" spans="1:16" s="252" customFormat="1" ht="51" x14ac:dyDescent="0.2">
      <c r="A1360" s="872" t="s">
        <v>2979</v>
      </c>
      <c r="B1360" s="5" t="s">
        <v>2831</v>
      </c>
      <c r="C1360" s="6" t="s">
        <v>1372</v>
      </c>
      <c r="D1360" s="124"/>
      <c r="E1360" s="124" t="s">
        <v>0</v>
      </c>
      <c r="F1360" s="124" t="s">
        <v>0</v>
      </c>
      <c r="G1360" s="124"/>
      <c r="H1360" s="124"/>
      <c r="I1360" s="124"/>
      <c r="J1360" s="518">
        <v>3</v>
      </c>
      <c r="K1360" s="518"/>
      <c r="L1360" s="518">
        <v>3</v>
      </c>
      <c r="M1360" s="518"/>
      <c r="N1360" s="232" t="s">
        <v>1373</v>
      </c>
      <c r="O1360" s="123" t="s">
        <v>545</v>
      </c>
      <c r="P1360" s="415"/>
    </row>
    <row r="1361" spans="1:16" s="252" customFormat="1" ht="63.75" x14ac:dyDescent="0.2">
      <c r="A1361" s="872" t="s">
        <v>2980</v>
      </c>
      <c r="B1361" s="5" t="s">
        <v>2855</v>
      </c>
      <c r="C1361" s="6" t="s">
        <v>1374</v>
      </c>
      <c r="D1361" s="124"/>
      <c r="E1361" s="124" t="s">
        <v>83</v>
      </c>
      <c r="F1361" s="124"/>
      <c r="G1361" s="124"/>
      <c r="H1361" s="124"/>
      <c r="I1361" s="124"/>
      <c r="J1361" s="518">
        <v>7.2</v>
      </c>
      <c r="K1361" s="518"/>
      <c r="L1361" s="648">
        <v>7.2</v>
      </c>
      <c r="M1361" s="518"/>
      <c r="N1361" s="232" t="s">
        <v>1366</v>
      </c>
      <c r="O1361" s="123" t="s">
        <v>1375</v>
      </c>
      <c r="P1361" s="415"/>
    </row>
    <row r="1362" spans="1:16" s="252" customFormat="1" ht="51" x14ac:dyDescent="0.2">
      <c r="A1362" s="872" t="s">
        <v>2981</v>
      </c>
      <c r="B1362" s="5" t="s">
        <v>2875</v>
      </c>
      <c r="C1362" s="6" t="s">
        <v>1376</v>
      </c>
      <c r="D1362" s="124"/>
      <c r="E1362" s="124" t="s">
        <v>0</v>
      </c>
      <c r="F1362" s="124" t="s">
        <v>0</v>
      </c>
      <c r="G1362" s="124" t="s">
        <v>0</v>
      </c>
      <c r="H1362" s="124"/>
      <c r="I1362" s="124"/>
      <c r="J1362" s="518">
        <v>5</v>
      </c>
      <c r="K1362" s="518"/>
      <c r="L1362" s="518">
        <v>5</v>
      </c>
      <c r="M1362" s="518"/>
      <c r="N1362" s="232" t="s">
        <v>1439</v>
      </c>
      <c r="O1362" s="124" t="s">
        <v>1377</v>
      </c>
      <c r="P1362" s="415"/>
    </row>
    <row r="1363" spans="1:16" s="252" customFormat="1" ht="25.5" x14ac:dyDescent="0.2">
      <c r="A1363" s="872" t="s">
        <v>2982</v>
      </c>
      <c r="B1363" s="5" t="s">
        <v>2890</v>
      </c>
      <c r="C1363" s="6" t="s">
        <v>1369</v>
      </c>
      <c r="D1363" s="124"/>
      <c r="E1363" s="124" t="s">
        <v>0</v>
      </c>
      <c r="F1363" s="124"/>
      <c r="G1363" s="233"/>
      <c r="H1363" s="124"/>
      <c r="I1363" s="124"/>
      <c r="J1363" s="518">
        <v>4</v>
      </c>
      <c r="K1363" s="518">
        <v>1</v>
      </c>
      <c r="L1363" s="518">
        <v>3</v>
      </c>
      <c r="M1363" s="518"/>
      <c r="N1363" s="232" t="s">
        <v>1373</v>
      </c>
      <c r="O1363" s="123" t="s">
        <v>1367</v>
      </c>
      <c r="P1363" s="415"/>
    </row>
    <row r="1364" spans="1:16" s="252" customFormat="1" ht="51" x14ac:dyDescent="0.2">
      <c r="A1364" s="872" t="s">
        <v>2983</v>
      </c>
      <c r="B1364" s="5" t="s">
        <v>2204</v>
      </c>
      <c r="C1364" s="6" t="s">
        <v>1378</v>
      </c>
      <c r="D1364" s="124"/>
      <c r="E1364" s="124" t="s">
        <v>0</v>
      </c>
      <c r="F1364" s="124" t="s">
        <v>0</v>
      </c>
      <c r="G1364" s="124" t="s">
        <v>0</v>
      </c>
      <c r="H1364" s="124" t="s">
        <v>0</v>
      </c>
      <c r="I1364" s="124" t="s">
        <v>0</v>
      </c>
      <c r="J1364" s="518">
        <v>1</v>
      </c>
      <c r="K1364" s="518"/>
      <c r="L1364" s="518">
        <v>1</v>
      </c>
      <c r="M1364" s="518"/>
      <c r="N1364" s="232" t="s">
        <v>1379</v>
      </c>
      <c r="O1364" s="123" t="s">
        <v>1367</v>
      </c>
      <c r="P1364" s="415"/>
    </row>
    <row r="1365" spans="1:16" s="252" customFormat="1" ht="51" x14ac:dyDescent="0.2">
      <c r="A1365" s="990">
        <v>213</v>
      </c>
      <c r="B1365" s="934" t="s">
        <v>3294</v>
      </c>
      <c r="C1365" s="4" t="s">
        <v>1711</v>
      </c>
      <c r="D1365" s="121">
        <v>1</v>
      </c>
      <c r="E1365" s="121">
        <v>2</v>
      </c>
      <c r="F1365" s="121">
        <v>2</v>
      </c>
      <c r="G1365" s="121">
        <v>3</v>
      </c>
      <c r="H1365" s="121">
        <v>3</v>
      </c>
      <c r="I1365" s="121">
        <v>3</v>
      </c>
      <c r="J1365" s="1055">
        <f>SUM(J1367:J1370)</f>
        <v>163.19999999999999</v>
      </c>
      <c r="K1365" s="1055">
        <f>SUM(K1367:K1370)</f>
        <v>4.2</v>
      </c>
      <c r="L1365" s="1055">
        <f>SUM(L1367:L1370)</f>
        <v>159</v>
      </c>
      <c r="M1365" s="1055">
        <f>SUM(M1367:M1370)</f>
        <v>0</v>
      </c>
      <c r="N1365" s="996" t="s">
        <v>1442</v>
      </c>
      <c r="O1365" s="121"/>
      <c r="P1365" s="415"/>
    </row>
    <row r="1366" spans="1:16" s="252" customFormat="1" ht="38.25" x14ac:dyDescent="0.2">
      <c r="A1366" s="991"/>
      <c r="B1366" s="936"/>
      <c r="C1366" s="4" t="s">
        <v>1380</v>
      </c>
      <c r="D1366" s="121">
        <v>2</v>
      </c>
      <c r="E1366" s="121">
        <v>5</v>
      </c>
      <c r="F1366" s="121">
        <v>6</v>
      </c>
      <c r="G1366" s="121">
        <v>7</v>
      </c>
      <c r="H1366" s="121">
        <v>8</v>
      </c>
      <c r="I1366" s="121">
        <v>9</v>
      </c>
      <c r="J1366" s="1056"/>
      <c r="K1366" s="1056"/>
      <c r="L1366" s="1056"/>
      <c r="M1366" s="1056"/>
      <c r="N1366" s="997"/>
      <c r="O1366" s="121"/>
      <c r="P1366" s="415"/>
    </row>
    <row r="1367" spans="1:16" s="252" customFormat="1" ht="51" x14ac:dyDescent="0.2">
      <c r="A1367" s="872" t="s">
        <v>2973</v>
      </c>
      <c r="B1367" s="5" t="s">
        <v>3295</v>
      </c>
      <c r="C1367" s="6" t="s">
        <v>3296</v>
      </c>
      <c r="D1367" s="123"/>
      <c r="E1367" s="123"/>
      <c r="F1367" s="124"/>
      <c r="G1367" s="124" t="s">
        <v>0</v>
      </c>
      <c r="H1367" s="124" t="s">
        <v>0</v>
      </c>
      <c r="I1367" s="124"/>
      <c r="J1367" s="648">
        <v>2</v>
      </c>
      <c r="K1367" s="648"/>
      <c r="L1367" s="648">
        <v>2</v>
      </c>
      <c r="M1367" s="648"/>
      <c r="N1367" s="232" t="s">
        <v>1443</v>
      </c>
      <c r="O1367" s="123" t="s">
        <v>1367</v>
      </c>
      <c r="P1367" s="415"/>
    </row>
    <row r="1368" spans="1:16" s="252" customFormat="1" ht="63.75" x14ac:dyDescent="0.2">
      <c r="A1368" s="872" t="s">
        <v>2974</v>
      </c>
      <c r="B1368" s="5" t="s">
        <v>2425</v>
      </c>
      <c r="C1368" s="6" t="s">
        <v>1616</v>
      </c>
      <c r="D1368" s="123"/>
      <c r="E1368" s="123"/>
      <c r="F1368" s="124" t="s">
        <v>0</v>
      </c>
      <c r="G1368" s="124" t="s">
        <v>0</v>
      </c>
      <c r="H1368" s="124" t="s">
        <v>0</v>
      </c>
      <c r="I1368" s="124"/>
      <c r="J1368" s="648">
        <v>155</v>
      </c>
      <c r="K1368" s="648"/>
      <c r="L1368" s="648">
        <v>155</v>
      </c>
      <c r="M1368" s="648"/>
      <c r="N1368" s="232" t="s">
        <v>1444</v>
      </c>
      <c r="O1368" s="123" t="s">
        <v>1381</v>
      </c>
      <c r="P1368" s="415"/>
    </row>
    <row r="1369" spans="1:16" s="252" customFormat="1" ht="63.75" x14ac:dyDescent="0.2">
      <c r="A1369" s="872" t="s">
        <v>2975</v>
      </c>
      <c r="B1369" s="5" t="s">
        <v>2560</v>
      </c>
      <c r="C1369" s="6" t="s">
        <v>1382</v>
      </c>
      <c r="D1369" s="123"/>
      <c r="E1369" s="124" t="s">
        <v>0</v>
      </c>
      <c r="F1369" s="124" t="s">
        <v>0</v>
      </c>
      <c r="G1369" s="124" t="s">
        <v>0</v>
      </c>
      <c r="H1369" s="124"/>
      <c r="I1369" s="124"/>
      <c r="J1369" s="517">
        <v>4.2</v>
      </c>
      <c r="K1369" s="648">
        <v>4.2</v>
      </c>
      <c r="L1369" s="648"/>
      <c r="M1369" s="648"/>
      <c r="N1369" s="232" t="s">
        <v>1445</v>
      </c>
      <c r="O1369" s="123"/>
      <c r="P1369" s="415"/>
    </row>
    <row r="1370" spans="1:16" s="252" customFormat="1" ht="63.75" x14ac:dyDescent="0.2">
      <c r="A1370" s="872" t="s">
        <v>2976</v>
      </c>
      <c r="B1370" s="5" t="s">
        <v>2635</v>
      </c>
      <c r="C1370" s="6" t="s">
        <v>1383</v>
      </c>
      <c r="D1370" s="123"/>
      <c r="E1370" s="124" t="s">
        <v>0</v>
      </c>
      <c r="F1370" s="124" t="s">
        <v>0</v>
      </c>
      <c r="G1370" s="124"/>
      <c r="H1370" s="124"/>
      <c r="I1370" s="124"/>
      <c r="J1370" s="648">
        <v>2</v>
      </c>
      <c r="K1370" s="648"/>
      <c r="L1370" s="648">
        <v>2</v>
      </c>
      <c r="M1370" s="648"/>
      <c r="N1370" s="232" t="s">
        <v>1446</v>
      </c>
      <c r="O1370" s="123" t="s">
        <v>1367</v>
      </c>
      <c r="P1370" s="415"/>
    </row>
    <row r="1371" spans="1:16" s="252" customFormat="1" ht="63.75" x14ac:dyDescent="0.2">
      <c r="A1371" s="990">
        <v>214</v>
      </c>
      <c r="B1371" s="934" t="s">
        <v>3283</v>
      </c>
      <c r="C1371" s="4" t="s">
        <v>1710</v>
      </c>
      <c r="D1371" s="126">
        <v>20</v>
      </c>
      <c r="E1371" s="126">
        <v>25</v>
      </c>
      <c r="F1371" s="121">
        <v>30</v>
      </c>
      <c r="G1371" s="121">
        <v>35</v>
      </c>
      <c r="H1371" s="121">
        <v>40</v>
      </c>
      <c r="I1371" s="121">
        <v>45</v>
      </c>
      <c r="J1371" s="1113">
        <f>SUM(J1373:J1375)</f>
        <v>0.7</v>
      </c>
      <c r="K1371" s="1113">
        <f>SUM(K1373:K1375)</f>
        <v>0.3</v>
      </c>
      <c r="L1371" s="1113">
        <f>SUM(L1373:L1375)</f>
        <v>0.4</v>
      </c>
      <c r="M1371" s="1113">
        <f>SUM(M1373:M1375)</f>
        <v>0</v>
      </c>
      <c r="N1371" s="996" t="s">
        <v>1439</v>
      </c>
      <c r="O1371" s="126" t="s">
        <v>1384</v>
      </c>
      <c r="P1371" s="415"/>
    </row>
    <row r="1372" spans="1:16" s="252" customFormat="1" ht="25.5" x14ac:dyDescent="0.2">
      <c r="A1372" s="991"/>
      <c r="B1372" s="936"/>
      <c r="C1372" s="285" t="s">
        <v>1385</v>
      </c>
      <c r="D1372" s="126">
        <v>15</v>
      </c>
      <c r="E1372" s="126">
        <v>20</v>
      </c>
      <c r="F1372" s="121">
        <v>25</v>
      </c>
      <c r="G1372" s="121">
        <v>30</v>
      </c>
      <c r="H1372" s="121">
        <v>35</v>
      </c>
      <c r="I1372" s="121">
        <v>40</v>
      </c>
      <c r="J1372" s="1114"/>
      <c r="K1372" s="1114"/>
      <c r="L1372" s="1114"/>
      <c r="M1372" s="1114"/>
      <c r="N1372" s="997"/>
      <c r="O1372" s="126" t="s">
        <v>1384</v>
      </c>
      <c r="P1372" s="415"/>
    </row>
    <row r="1373" spans="1:16" s="252" customFormat="1" ht="89.25" x14ac:dyDescent="0.2">
      <c r="A1373" s="872" t="s">
        <v>2973</v>
      </c>
      <c r="B1373" s="5" t="s">
        <v>2313</v>
      </c>
      <c r="C1373" s="6" t="s">
        <v>1386</v>
      </c>
      <c r="D1373" s="123"/>
      <c r="E1373" s="124" t="s">
        <v>0</v>
      </c>
      <c r="F1373" s="124" t="s">
        <v>0</v>
      </c>
      <c r="G1373" s="124"/>
      <c r="H1373" s="124"/>
      <c r="I1373" s="124"/>
      <c r="J1373" s="648">
        <v>0.2</v>
      </c>
      <c r="K1373" s="648"/>
      <c r="L1373" s="648">
        <v>0.2</v>
      </c>
      <c r="M1373" s="648"/>
      <c r="N1373" s="232" t="s">
        <v>1441</v>
      </c>
      <c r="O1373" s="123" t="s">
        <v>542</v>
      </c>
      <c r="P1373" s="415"/>
    </row>
    <row r="1374" spans="1:16" s="252" customFormat="1" ht="38.25" x14ac:dyDescent="0.2">
      <c r="A1374" s="872" t="s">
        <v>2974</v>
      </c>
      <c r="B1374" s="5" t="s">
        <v>2426</v>
      </c>
      <c r="C1374" s="6" t="s">
        <v>1387</v>
      </c>
      <c r="D1374" s="124"/>
      <c r="E1374" s="124" t="s">
        <v>0</v>
      </c>
      <c r="F1374" s="124" t="s">
        <v>0</v>
      </c>
      <c r="G1374" s="124" t="s">
        <v>0</v>
      </c>
      <c r="H1374" s="124" t="s">
        <v>0</v>
      </c>
      <c r="I1374" s="124" t="s">
        <v>0</v>
      </c>
      <c r="J1374" s="518">
        <v>0.3</v>
      </c>
      <c r="K1374" s="518">
        <v>0.3</v>
      </c>
      <c r="L1374" s="518"/>
      <c r="M1374" s="518"/>
      <c r="N1374" s="232" t="s">
        <v>1388</v>
      </c>
      <c r="O1374" s="124"/>
      <c r="P1374" s="415"/>
    </row>
    <row r="1375" spans="1:16" s="252" customFormat="1" ht="38.25" x14ac:dyDescent="0.2">
      <c r="A1375" s="872" t="s">
        <v>2975</v>
      </c>
      <c r="B1375" s="7" t="s">
        <v>2561</v>
      </c>
      <c r="C1375" s="6" t="s">
        <v>1389</v>
      </c>
      <c r="D1375" s="124"/>
      <c r="E1375" s="124" t="s">
        <v>0</v>
      </c>
      <c r="F1375" s="124" t="s">
        <v>0</v>
      </c>
      <c r="G1375" s="124" t="s">
        <v>0</v>
      </c>
      <c r="H1375" s="124" t="s">
        <v>0</v>
      </c>
      <c r="I1375" s="124" t="s">
        <v>0</v>
      </c>
      <c r="J1375" s="518">
        <v>0.2</v>
      </c>
      <c r="K1375" s="518"/>
      <c r="L1375" s="518">
        <v>0.2</v>
      </c>
      <c r="M1375" s="518"/>
      <c r="N1375" s="232" t="s">
        <v>1390</v>
      </c>
      <c r="O1375" s="123" t="s">
        <v>1391</v>
      </c>
      <c r="P1375" s="415"/>
    </row>
    <row r="1376" spans="1:16" ht="51" x14ac:dyDescent="0.2">
      <c r="A1376" s="990">
        <v>215</v>
      </c>
      <c r="B1376" s="923" t="s">
        <v>3297</v>
      </c>
      <c r="C1376" s="9" t="s">
        <v>1709</v>
      </c>
      <c r="D1376" s="120">
        <v>1.5</v>
      </c>
      <c r="E1376" s="120">
        <v>1.5</v>
      </c>
      <c r="F1376" s="120">
        <v>1.5</v>
      </c>
      <c r="G1376" s="120">
        <v>1.5</v>
      </c>
      <c r="H1376" s="120">
        <v>1.5</v>
      </c>
      <c r="I1376" s="120">
        <v>1.5</v>
      </c>
      <c r="J1376" s="964">
        <f>J1379</f>
        <v>309</v>
      </c>
      <c r="K1376" s="964">
        <f>K1379</f>
        <v>0</v>
      </c>
      <c r="L1376" s="964">
        <f>L1379</f>
        <v>309</v>
      </c>
      <c r="M1376" s="964">
        <f>M1379</f>
        <v>0</v>
      </c>
      <c r="N1376" s="961" t="s">
        <v>1439</v>
      </c>
      <c r="O1376" s="120"/>
    </row>
    <row r="1377" spans="1:16" ht="51" x14ac:dyDescent="0.2">
      <c r="A1377" s="1104"/>
      <c r="B1377" s="1182"/>
      <c r="C1377" s="282" t="s">
        <v>1617</v>
      </c>
      <c r="D1377" s="283">
        <v>0.6</v>
      </c>
      <c r="E1377" s="143">
        <v>58</v>
      </c>
      <c r="F1377" s="143">
        <v>55</v>
      </c>
      <c r="G1377" s="143">
        <v>57</v>
      </c>
      <c r="H1377" s="143">
        <v>54</v>
      </c>
      <c r="I1377" s="283">
        <v>0.5</v>
      </c>
      <c r="J1377" s="965"/>
      <c r="K1377" s="965"/>
      <c r="L1377" s="965"/>
      <c r="M1377" s="965"/>
      <c r="N1377" s="962"/>
      <c r="O1377" s="143"/>
    </row>
    <row r="1378" spans="1:16" ht="38.25" x14ac:dyDescent="0.2">
      <c r="A1378" s="991"/>
      <c r="B1378" s="1132"/>
      <c r="C1378" s="9" t="s">
        <v>1585</v>
      </c>
      <c r="D1378" s="284">
        <v>0.55000000000000004</v>
      </c>
      <c r="E1378" s="120">
        <v>58</v>
      </c>
      <c r="F1378" s="120">
        <v>61</v>
      </c>
      <c r="G1378" s="120">
        <v>64</v>
      </c>
      <c r="H1378" s="120">
        <v>67</v>
      </c>
      <c r="I1378" s="284">
        <v>0.7</v>
      </c>
      <c r="J1378" s="966"/>
      <c r="K1378" s="966"/>
      <c r="L1378" s="966"/>
      <c r="M1378" s="966"/>
      <c r="N1378" s="963"/>
      <c r="O1378" s="120"/>
    </row>
    <row r="1379" spans="1:16" ht="38.25" x14ac:dyDescent="0.2">
      <c r="A1379" s="990">
        <v>216</v>
      </c>
      <c r="B1379" s="934" t="s">
        <v>3298</v>
      </c>
      <c r="C1379" s="4" t="s">
        <v>1586</v>
      </c>
      <c r="D1379" s="121">
        <v>20</v>
      </c>
      <c r="E1379" s="121">
        <v>22</v>
      </c>
      <c r="F1379" s="121">
        <v>25</v>
      </c>
      <c r="G1379" s="121">
        <v>28</v>
      </c>
      <c r="H1379" s="121">
        <v>35</v>
      </c>
      <c r="I1379" s="121">
        <v>39</v>
      </c>
      <c r="J1379" s="1055">
        <f>SUM(J1381:J1382)</f>
        <v>309</v>
      </c>
      <c r="K1379" s="1055">
        <f>SUM(K1381:K1382)</f>
        <v>0</v>
      </c>
      <c r="L1379" s="1055">
        <f>SUM(L1381:L1382)</f>
        <v>309</v>
      </c>
      <c r="M1379" s="1055">
        <f>SUM(M1381:M1382)</f>
        <v>0</v>
      </c>
      <c r="N1379" s="996" t="s">
        <v>1439</v>
      </c>
      <c r="O1379" s="121"/>
    </row>
    <row r="1380" spans="1:16" x14ac:dyDescent="0.2">
      <c r="A1380" s="991"/>
      <c r="B1380" s="936"/>
      <c r="C1380" s="4" t="s">
        <v>1392</v>
      </c>
      <c r="D1380" s="121">
        <v>15</v>
      </c>
      <c r="E1380" s="121">
        <v>14</v>
      </c>
      <c r="F1380" s="121">
        <v>13</v>
      </c>
      <c r="G1380" s="121">
        <v>12</v>
      </c>
      <c r="H1380" s="121">
        <v>10</v>
      </c>
      <c r="I1380" s="121">
        <v>9</v>
      </c>
      <c r="J1380" s="1056"/>
      <c r="K1380" s="1056"/>
      <c r="L1380" s="1056"/>
      <c r="M1380" s="1056"/>
      <c r="N1380" s="997"/>
      <c r="O1380" s="121"/>
    </row>
    <row r="1381" spans="1:16" ht="38.25" x14ac:dyDescent="0.2">
      <c r="A1381" s="872" t="s">
        <v>2973</v>
      </c>
      <c r="B1381" s="5" t="s">
        <v>2314</v>
      </c>
      <c r="C1381" s="6" t="s">
        <v>1393</v>
      </c>
      <c r="D1381" s="123"/>
      <c r="E1381" s="124"/>
      <c r="F1381" s="124" t="s">
        <v>0</v>
      </c>
      <c r="G1381" s="124" t="s">
        <v>0</v>
      </c>
      <c r="H1381" s="124" t="s">
        <v>0</v>
      </c>
      <c r="I1381" s="124" t="s">
        <v>0</v>
      </c>
      <c r="J1381" s="648">
        <v>103</v>
      </c>
      <c r="K1381" s="518"/>
      <c r="L1381" s="648">
        <v>103</v>
      </c>
      <c r="M1381" s="518"/>
      <c r="N1381" s="232" t="s">
        <v>1397</v>
      </c>
      <c r="O1381" s="123" t="s">
        <v>1394</v>
      </c>
    </row>
    <row r="1382" spans="1:16" ht="38.25" x14ac:dyDescent="0.2">
      <c r="A1382" s="874" t="s">
        <v>2974</v>
      </c>
      <c r="B1382" s="55" t="s">
        <v>2427</v>
      </c>
      <c r="C1382" s="6" t="s">
        <v>1395</v>
      </c>
      <c r="D1382" s="123"/>
      <c r="E1382" s="124" t="s">
        <v>0</v>
      </c>
      <c r="F1382" s="124" t="s">
        <v>0</v>
      </c>
      <c r="G1382" s="124" t="s">
        <v>0</v>
      </c>
      <c r="H1382" s="124" t="s">
        <v>0</v>
      </c>
      <c r="I1382" s="124"/>
      <c r="J1382" s="721">
        <v>206</v>
      </c>
      <c r="K1382" s="722"/>
      <c r="L1382" s="721">
        <v>206</v>
      </c>
      <c r="M1382" s="722"/>
      <c r="N1382" s="232" t="s">
        <v>1366</v>
      </c>
      <c r="O1382" s="234" t="s">
        <v>1438</v>
      </c>
    </row>
    <row r="1383" spans="1:16" x14ac:dyDescent="0.2">
      <c r="A1383" s="1098" t="s">
        <v>2074</v>
      </c>
      <c r="B1383" s="1098"/>
      <c r="C1383" s="1098"/>
      <c r="D1383" s="1098"/>
      <c r="E1383" s="1098"/>
      <c r="F1383" s="1098"/>
      <c r="G1383" s="1098"/>
      <c r="H1383" s="1098"/>
      <c r="I1383" s="1098"/>
      <c r="J1383" s="658">
        <f>J1349+J1376</f>
        <v>532.29999999999995</v>
      </c>
      <c r="K1383" s="658">
        <f>K1349+K1376</f>
        <v>12.200000000000001</v>
      </c>
      <c r="L1383" s="658">
        <f>L1349+L1376</f>
        <v>520.1</v>
      </c>
      <c r="M1383" s="658">
        <f>M1349+M1376</f>
        <v>0</v>
      </c>
      <c r="N1383" s="380"/>
      <c r="O1383" s="380"/>
    </row>
    <row r="1384" spans="1:16" x14ac:dyDescent="0.2">
      <c r="A1384" s="1098" t="s">
        <v>363</v>
      </c>
      <c r="B1384" s="1098"/>
      <c r="C1384" s="1098"/>
      <c r="D1384" s="1098"/>
      <c r="E1384" s="1098"/>
      <c r="F1384" s="1098"/>
      <c r="G1384" s="1098"/>
      <c r="H1384" s="1098"/>
      <c r="I1384" s="1098"/>
      <c r="J1384" s="713">
        <f>SUM(K1384:M1384)</f>
        <v>100.00000000000001</v>
      </c>
      <c r="K1384" s="658">
        <f>K1383/$J1383*100</f>
        <v>2.2919406349802744</v>
      </c>
      <c r="L1384" s="658">
        <f>L1383/$J1383*100</f>
        <v>97.708059365019736</v>
      </c>
      <c r="M1384" s="658">
        <f>M1383/$J1383*100</f>
        <v>0</v>
      </c>
      <c r="N1384" s="380"/>
      <c r="O1384" s="809"/>
    </row>
    <row r="1385" spans="1:16" ht="38.25" x14ac:dyDescent="0.2">
      <c r="A1385" s="1053">
        <v>217</v>
      </c>
      <c r="B1385" s="1091" t="s">
        <v>3156</v>
      </c>
      <c r="C1385" s="282" t="s">
        <v>1707</v>
      </c>
      <c r="D1385" s="802">
        <v>4</v>
      </c>
      <c r="E1385" s="805">
        <v>3.8</v>
      </c>
      <c r="F1385" s="805">
        <v>3.7</v>
      </c>
      <c r="G1385" s="805">
        <v>3.6</v>
      </c>
      <c r="H1385" s="805">
        <v>3.5</v>
      </c>
      <c r="I1385" s="805">
        <v>3.4</v>
      </c>
      <c r="J1385" s="1355">
        <f>J1387+J1392+J1401+J1411</f>
        <v>68.400000000000006</v>
      </c>
      <c r="K1385" s="1355">
        <f>K1387+K1392+K1401+K1411</f>
        <v>24.299999999999997</v>
      </c>
      <c r="L1385" s="1355">
        <f>L1387+L1392+L1401+L1411</f>
        <v>44.1</v>
      </c>
      <c r="M1385" s="1355">
        <f>M1387+M1392+M1401+M1411</f>
        <v>0</v>
      </c>
      <c r="N1385" s="962" t="s">
        <v>1397</v>
      </c>
      <c r="O1385" s="808"/>
    </row>
    <row r="1386" spans="1:16" ht="63.75" x14ac:dyDescent="0.2">
      <c r="A1386" s="1054"/>
      <c r="B1386" s="1092"/>
      <c r="C1386" s="9" t="s">
        <v>1396</v>
      </c>
      <c r="D1386" s="120">
        <v>20</v>
      </c>
      <c r="E1386" s="120">
        <v>25</v>
      </c>
      <c r="F1386" s="120">
        <v>30</v>
      </c>
      <c r="G1386" s="120">
        <v>35</v>
      </c>
      <c r="H1386" s="120">
        <v>40</v>
      </c>
      <c r="I1386" s="120">
        <v>45</v>
      </c>
      <c r="J1386" s="1356"/>
      <c r="K1386" s="1356"/>
      <c r="L1386" s="1356"/>
      <c r="M1386" s="1356"/>
      <c r="N1386" s="963"/>
      <c r="O1386" s="235"/>
    </row>
    <row r="1387" spans="1:16" ht="51" x14ac:dyDescent="0.2">
      <c r="A1387" s="861">
        <v>218</v>
      </c>
      <c r="B1387" s="8" t="s">
        <v>3157</v>
      </c>
      <c r="C1387" s="4" t="s">
        <v>1708</v>
      </c>
      <c r="D1387" s="121">
        <v>30</v>
      </c>
      <c r="E1387" s="121">
        <v>35</v>
      </c>
      <c r="F1387" s="121">
        <v>40</v>
      </c>
      <c r="G1387" s="121">
        <v>45</v>
      </c>
      <c r="H1387" s="121">
        <v>50</v>
      </c>
      <c r="I1387" s="121">
        <v>55</v>
      </c>
      <c r="J1387" s="506">
        <f>SUM(J1388:J1391)</f>
        <v>8.8000000000000007</v>
      </c>
      <c r="K1387" s="506">
        <f>SUM(K1388:K1391)</f>
        <v>0</v>
      </c>
      <c r="L1387" s="506">
        <f>SUM(L1388:L1391)</f>
        <v>8.8000000000000007</v>
      </c>
      <c r="M1387" s="506">
        <f>SUM(M1388:M1391)</f>
        <v>0</v>
      </c>
      <c r="N1387" s="231" t="s">
        <v>1397</v>
      </c>
      <c r="O1387" s="121"/>
    </row>
    <row r="1388" spans="1:16" ht="89.25" x14ac:dyDescent="0.2">
      <c r="A1388" s="874" t="s">
        <v>2973</v>
      </c>
      <c r="B1388" s="55" t="s">
        <v>2315</v>
      </c>
      <c r="C1388" s="6" t="s">
        <v>1398</v>
      </c>
      <c r="D1388" s="124"/>
      <c r="E1388" s="124" t="s">
        <v>0</v>
      </c>
      <c r="F1388" s="124" t="s">
        <v>0</v>
      </c>
      <c r="G1388" s="124"/>
      <c r="H1388" s="124"/>
      <c r="I1388" s="124"/>
      <c r="J1388" s="518">
        <v>0.2</v>
      </c>
      <c r="K1388" s="518"/>
      <c r="L1388" s="518">
        <v>0.2</v>
      </c>
      <c r="M1388" s="518"/>
      <c r="N1388" s="236" t="s">
        <v>1397</v>
      </c>
      <c r="O1388" s="123" t="s">
        <v>542</v>
      </c>
    </row>
    <row r="1389" spans="1:16" ht="38.25" x14ac:dyDescent="0.2">
      <c r="A1389" s="874" t="s">
        <v>2974</v>
      </c>
      <c r="B1389" s="55" t="s">
        <v>2428</v>
      </c>
      <c r="C1389" s="6" t="s">
        <v>1399</v>
      </c>
      <c r="D1389" s="124"/>
      <c r="E1389" s="124" t="s">
        <v>0</v>
      </c>
      <c r="F1389" s="124"/>
      <c r="G1389" s="124"/>
      <c r="H1389" s="124"/>
      <c r="I1389" s="124"/>
      <c r="J1389" s="518">
        <v>0.1</v>
      </c>
      <c r="K1389" s="518"/>
      <c r="L1389" s="518">
        <v>0.1</v>
      </c>
      <c r="M1389" s="518"/>
      <c r="N1389" s="236" t="s">
        <v>1397</v>
      </c>
      <c r="O1389" s="124" t="s">
        <v>1400</v>
      </c>
    </row>
    <row r="1390" spans="1:16" s="252" customFormat="1" ht="51" x14ac:dyDescent="0.2">
      <c r="A1390" s="874" t="s">
        <v>2975</v>
      </c>
      <c r="B1390" s="55" t="s">
        <v>2562</v>
      </c>
      <c r="C1390" s="6" t="s">
        <v>1401</v>
      </c>
      <c r="D1390" s="124"/>
      <c r="E1390" s="124"/>
      <c r="F1390" s="124" t="s">
        <v>0</v>
      </c>
      <c r="G1390" s="124" t="s">
        <v>0</v>
      </c>
      <c r="H1390" s="124"/>
      <c r="I1390" s="124"/>
      <c r="J1390" s="518">
        <v>0.5</v>
      </c>
      <c r="K1390" s="518"/>
      <c r="L1390" s="518">
        <v>0.5</v>
      </c>
      <c r="M1390" s="518"/>
      <c r="N1390" s="236" t="s">
        <v>1397</v>
      </c>
      <c r="O1390" s="124" t="s">
        <v>1402</v>
      </c>
      <c r="P1390" s="415"/>
    </row>
    <row r="1391" spans="1:16" s="252" customFormat="1" ht="63.75" x14ac:dyDescent="0.2">
      <c r="A1391" s="874" t="s">
        <v>2976</v>
      </c>
      <c r="B1391" s="55" t="s">
        <v>2636</v>
      </c>
      <c r="C1391" s="6" t="s">
        <v>1403</v>
      </c>
      <c r="D1391" s="124"/>
      <c r="E1391" s="124" t="s">
        <v>0</v>
      </c>
      <c r="F1391" s="124" t="s">
        <v>0</v>
      </c>
      <c r="G1391" s="124" t="s">
        <v>0</v>
      </c>
      <c r="H1391" s="124" t="s">
        <v>0</v>
      </c>
      <c r="I1391" s="233"/>
      <c r="J1391" s="518">
        <v>8</v>
      </c>
      <c r="K1391" s="518"/>
      <c r="L1391" s="518">
        <v>8</v>
      </c>
      <c r="M1391" s="518"/>
      <c r="N1391" s="236" t="s">
        <v>1397</v>
      </c>
      <c r="O1391" s="123" t="s">
        <v>542</v>
      </c>
      <c r="P1391" s="415"/>
    </row>
    <row r="1392" spans="1:16" s="252" customFormat="1" ht="51" x14ac:dyDescent="0.2">
      <c r="A1392" s="990">
        <v>219</v>
      </c>
      <c r="B1392" s="934" t="s">
        <v>3158</v>
      </c>
      <c r="C1392" s="4" t="s">
        <v>1706</v>
      </c>
      <c r="D1392" s="121">
        <v>1.8</v>
      </c>
      <c r="E1392" s="121">
        <v>2.4</v>
      </c>
      <c r="F1392" s="121">
        <v>2.8</v>
      </c>
      <c r="G1392" s="121">
        <v>3.5</v>
      </c>
      <c r="H1392" s="121">
        <v>4.0999999999999996</v>
      </c>
      <c r="I1392" s="121">
        <v>6.4</v>
      </c>
      <c r="J1392" s="1055">
        <f>SUM(J1395:J1400)</f>
        <v>27.2</v>
      </c>
      <c r="K1392" s="1055">
        <f>SUM(K1395:K1400)</f>
        <v>10.199999999999999</v>
      </c>
      <c r="L1392" s="1055">
        <f>SUM(L1395:L1400)</f>
        <v>17</v>
      </c>
      <c r="M1392" s="1055">
        <f>SUM(M1395:M1400)</f>
        <v>0</v>
      </c>
      <c r="N1392" s="231" t="s">
        <v>1404</v>
      </c>
      <c r="O1392" s="121"/>
      <c r="P1392" s="415"/>
    </row>
    <row r="1393" spans="1:16" s="252" customFormat="1" ht="38.25" x14ac:dyDescent="0.2">
      <c r="A1393" s="1104"/>
      <c r="B1393" s="935"/>
      <c r="C1393" s="4" t="s">
        <v>1405</v>
      </c>
      <c r="D1393" s="121">
        <v>1.2</v>
      </c>
      <c r="E1393" s="121">
        <v>1.22</v>
      </c>
      <c r="F1393" s="121">
        <v>1.3</v>
      </c>
      <c r="G1393" s="121">
        <v>1.5</v>
      </c>
      <c r="H1393" s="121">
        <v>1.6</v>
      </c>
      <c r="I1393" s="121">
        <v>1.8</v>
      </c>
      <c r="J1393" s="1103"/>
      <c r="K1393" s="1103"/>
      <c r="L1393" s="1103"/>
      <c r="M1393" s="1103"/>
      <c r="N1393" s="231" t="s">
        <v>1406</v>
      </c>
      <c r="O1393" s="121"/>
      <c r="P1393" s="415"/>
    </row>
    <row r="1394" spans="1:16" s="252" customFormat="1" ht="25.5" x14ac:dyDescent="0.2">
      <c r="A1394" s="991"/>
      <c r="B1394" s="936"/>
      <c r="C1394" s="4" t="s">
        <v>1407</v>
      </c>
      <c r="D1394" s="121">
        <v>3</v>
      </c>
      <c r="E1394" s="121">
        <v>3.3</v>
      </c>
      <c r="F1394" s="121">
        <v>4</v>
      </c>
      <c r="G1394" s="121">
        <v>4.2</v>
      </c>
      <c r="H1394" s="121">
        <v>4.7</v>
      </c>
      <c r="I1394" s="121">
        <v>5.3</v>
      </c>
      <c r="J1394" s="1056"/>
      <c r="K1394" s="1056"/>
      <c r="L1394" s="1056"/>
      <c r="M1394" s="1056"/>
      <c r="N1394" s="231" t="s">
        <v>1404</v>
      </c>
      <c r="O1394" s="121"/>
      <c r="P1394" s="415"/>
    </row>
    <row r="1395" spans="1:16" ht="63.75" x14ac:dyDescent="0.2">
      <c r="A1395" s="874" t="s">
        <v>2973</v>
      </c>
      <c r="B1395" s="55" t="s">
        <v>2316</v>
      </c>
      <c r="C1395" s="6" t="s">
        <v>1627</v>
      </c>
      <c r="D1395" s="124"/>
      <c r="E1395" s="124" t="s">
        <v>0</v>
      </c>
      <c r="F1395" s="233"/>
      <c r="G1395" s="124"/>
      <c r="H1395" s="124"/>
      <c r="I1395" s="124"/>
      <c r="J1395" s="518">
        <v>9</v>
      </c>
      <c r="K1395" s="518"/>
      <c r="L1395" s="518">
        <v>9</v>
      </c>
      <c r="M1395" s="518"/>
      <c r="N1395" s="232" t="s">
        <v>1408</v>
      </c>
      <c r="O1395" s="123" t="s">
        <v>1409</v>
      </c>
    </row>
    <row r="1396" spans="1:16" ht="25.5" x14ac:dyDescent="0.2">
      <c r="A1396" s="872" t="s">
        <v>2974</v>
      </c>
      <c r="B1396" s="5" t="s">
        <v>2429</v>
      </c>
      <c r="C1396" s="6" t="s">
        <v>1628</v>
      </c>
      <c r="D1396" s="124"/>
      <c r="E1396" s="124" t="s">
        <v>0</v>
      </c>
      <c r="F1396" s="124" t="s">
        <v>0</v>
      </c>
      <c r="G1396" s="124" t="s">
        <v>0</v>
      </c>
      <c r="H1396" s="124" t="s">
        <v>0</v>
      </c>
      <c r="I1396" s="233"/>
      <c r="J1396" s="518">
        <v>8</v>
      </c>
      <c r="K1396" s="518">
        <v>3</v>
      </c>
      <c r="L1396" s="518">
        <v>5</v>
      </c>
      <c r="M1396" s="518"/>
      <c r="N1396" s="232" t="s">
        <v>1408</v>
      </c>
      <c r="O1396" s="124" t="s">
        <v>1400</v>
      </c>
    </row>
    <row r="1397" spans="1:16" ht="51" x14ac:dyDescent="0.2">
      <c r="A1397" s="874" t="s">
        <v>2975</v>
      </c>
      <c r="B1397" s="55" t="s">
        <v>2563</v>
      </c>
      <c r="C1397" s="6" t="s">
        <v>1627</v>
      </c>
      <c r="D1397" s="124"/>
      <c r="E1397" s="124"/>
      <c r="F1397" s="124" t="s">
        <v>0</v>
      </c>
      <c r="G1397" s="124" t="s">
        <v>0</v>
      </c>
      <c r="H1397" s="124"/>
      <c r="I1397" s="124"/>
      <c r="J1397" s="518">
        <v>4</v>
      </c>
      <c r="K1397" s="518">
        <v>4</v>
      </c>
      <c r="L1397" s="518"/>
      <c r="M1397" s="518"/>
      <c r="N1397" s="232" t="s">
        <v>1406</v>
      </c>
      <c r="O1397" s="124"/>
    </row>
    <row r="1398" spans="1:16" ht="25.5" x14ac:dyDescent="0.2">
      <c r="A1398" s="872" t="s">
        <v>2976</v>
      </c>
      <c r="B1398" s="55" t="s">
        <v>2637</v>
      </c>
      <c r="C1398" s="6" t="s">
        <v>1410</v>
      </c>
      <c r="D1398" s="124"/>
      <c r="E1398" s="124"/>
      <c r="F1398" s="124"/>
      <c r="G1398" s="124" t="s">
        <v>0</v>
      </c>
      <c r="H1398" s="124" t="s">
        <v>0</v>
      </c>
      <c r="I1398" s="233"/>
      <c r="J1398" s="518">
        <v>3.2</v>
      </c>
      <c r="K1398" s="518">
        <v>3.2</v>
      </c>
      <c r="L1398" s="518"/>
      <c r="M1398" s="518"/>
      <c r="N1398" s="232" t="s">
        <v>1406</v>
      </c>
      <c r="O1398" s="124"/>
    </row>
    <row r="1399" spans="1:16" ht="25.5" x14ac:dyDescent="0.2">
      <c r="A1399" s="874" t="s">
        <v>2977</v>
      </c>
      <c r="B1399" s="55" t="s">
        <v>2724</v>
      </c>
      <c r="C1399" s="6" t="s">
        <v>1411</v>
      </c>
      <c r="D1399" s="124"/>
      <c r="E1399" s="124" t="s">
        <v>0</v>
      </c>
      <c r="F1399" s="124" t="s">
        <v>0</v>
      </c>
      <c r="G1399" s="124"/>
      <c r="H1399" s="124"/>
      <c r="I1399" s="124"/>
      <c r="J1399" s="518">
        <v>2</v>
      </c>
      <c r="K1399" s="518"/>
      <c r="L1399" s="518">
        <v>2</v>
      </c>
      <c r="M1399" s="518"/>
      <c r="N1399" s="232" t="s">
        <v>1412</v>
      </c>
      <c r="O1399" s="124" t="s">
        <v>1377</v>
      </c>
    </row>
    <row r="1400" spans="1:16" ht="63.75" x14ac:dyDescent="0.2">
      <c r="A1400" s="872" t="s">
        <v>2978</v>
      </c>
      <c r="B1400" s="104" t="s">
        <v>2773</v>
      </c>
      <c r="C1400" s="6" t="s">
        <v>1413</v>
      </c>
      <c r="D1400" s="124"/>
      <c r="E1400" s="124"/>
      <c r="F1400" s="124"/>
      <c r="G1400" s="124" t="s">
        <v>0</v>
      </c>
      <c r="H1400" s="124" t="s">
        <v>0</v>
      </c>
      <c r="I1400" s="124" t="s">
        <v>0</v>
      </c>
      <c r="J1400" s="518">
        <v>1</v>
      </c>
      <c r="K1400" s="518"/>
      <c r="L1400" s="518">
        <v>1</v>
      </c>
      <c r="M1400" s="518"/>
      <c r="N1400" s="232" t="s">
        <v>1412</v>
      </c>
      <c r="O1400" s="123" t="s">
        <v>542</v>
      </c>
    </row>
    <row r="1401" spans="1:16" ht="51" x14ac:dyDescent="0.2">
      <c r="A1401" s="990">
        <v>220</v>
      </c>
      <c r="B1401" s="934" t="s">
        <v>3159</v>
      </c>
      <c r="C1401" s="4" t="s">
        <v>1705</v>
      </c>
      <c r="D1401" s="281">
        <v>10</v>
      </c>
      <c r="E1401" s="121">
        <v>12</v>
      </c>
      <c r="F1401" s="121">
        <v>17</v>
      </c>
      <c r="G1401" s="121">
        <v>19</v>
      </c>
      <c r="H1401" s="121">
        <v>22</v>
      </c>
      <c r="I1401" s="275">
        <v>25</v>
      </c>
      <c r="J1401" s="1055">
        <f>SUM(J1405:J1410)</f>
        <v>15.1</v>
      </c>
      <c r="K1401" s="1055">
        <f>SUM(K1405:K1410)</f>
        <v>13.1</v>
      </c>
      <c r="L1401" s="1055">
        <f>SUM(L1405:L1410)</f>
        <v>2</v>
      </c>
      <c r="M1401" s="1055">
        <f>SUM(M1405:M1410)</f>
        <v>0</v>
      </c>
      <c r="N1401" s="996" t="s">
        <v>1408</v>
      </c>
      <c r="O1401" s="121"/>
    </row>
    <row r="1402" spans="1:16" ht="25.5" x14ac:dyDescent="0.2">
      <c r="A1402" s="1104"/>
      <c r="B1402" s="935"/>
      <c r="C1402" s="4" t="s">
        <v>1414</v>
      </c>
      <c r="D1402" s="275">
        <v>22</v>
      </c>
      <c r="E1402" s="121">
        <v>28</v>
      </c>
      <c r="F1402" s="121">
        <v>35</v>
      </c>
      <c r="G1402" s="121">
        <v>40</v>
      </c>
      <c r="H1402" s="121">
        <v>60</v>
      </c>
      <c r="I1402" s="275">
        <v>80</v>
      </c>
      <c r="J1402" s="1103"/>
      <c r="K1402" s="1103"/>
      <c r="L1402" s="1103"/>
      <c r="M1402" s="1103"/>
      <c r="N1402" s="1231"/>
      <c r="O1402" s="121"/>
    </row>
    <row r="1403" spans="1:16" ht="51" x14ac:dyDescent="0.2">
      <c r="A1403" s="1104"/>
      <c r="B1403" s="935"/>
      <c r="C1403" s="4" t="s">
        <v>1415</v>
      </c>
      <c r="D1403" s="275">
        <v>4</v>
      </c>
      <c r="E1403" s="121">
        <v>7</v>
      </c>
      <c r="F1403" s="121">
        <v>8</v>
      </c>
      <c r="G1403" s="121">
        <v>10</v>
      </c>
      <c r="H1403" s="121">
        <v>15</v>
      </c>
      <c r="I1403" s="275">
        <v>20</v>
      </c>
      <c r="J1403" s="1103"/>
      <c r="K1403" s="1103"/>
      <c r="L1403" s="1103"/>
      <c r="M1403" s="1103"/>
      <c r="N1403" s="997"/>
      <c r="O1403" s="121"/>
    </row>
    <row r="1404" spans="1:16" ht="38.25" x14ac:dyDescent="0.2">
      <c r="A1404" s="991"/>
      <c r="B1404" s="936"/>
      <c r="C1404" s="4" t="s">
        <v>1416</v>
      </c>
      <c r="D1404" s="275">
        <v>2</v>
      </c>
      <c r="E1404" s="121">
        <v>4</v>
      </c>
      <c r="F1404" s="121">
        <v>6</v>
      </c>
      <c r="G1404" s="121">
        <v>7</v>
      </c>
      <c r="H1404" s="121">
        <v>7</v>
      </c>
      <c r="I1404" s="275">
        <v>9</v>
      </c>
      <c r="J1404" s="1056"/>
      <c r="K1404" s="1056"/>
      <c r="L1404" s="1056"/>
      <c r="M1404" s="1056"/>
      <c r="N1404" s="231" t="s">
        <v>1417</v>
      </c>
      <c r="O1404" s="121"/>
    </row>
    <row r="1405" spans="1:16" ht="38.25" x14ac:dyDescent="0.2">
      <c r="A1405" s="874" t="s">
        <v>2973</v>
      </c>
      <c r="B1405" s="55" t="s">
        <v>2317</v>
      </c>
      <c r="C1405" s="6" t="s">
        <v>1418</v>
      </c>
      <c r="D1405" s="124"/>
      <c r="E1405" s="124" t="s">
        <v>0</v>
      </c>
      <c r="F1405" s="124" t="s">
        <v>0</v>
      </c>
      <c r="G1405" s="124" t="s">
        <v>0</v>
      </c>
      <c r="H1405" s="124"/>
      <c r="I1405" s="124"/>
      <c r="J1405" s="518">
        <v>4</v>
      </c>
      <c r="K1405" s="518">
        <v>4</v>
      </c>
      <c r="L1405" s="518"/>
      <c r="M1405" s="518"/>
      <c r="N1405" s="232" t="s">
        <v>1417</v>
      </c>
      <c r="O1405" s="124"/>
    </row>
    <row r="1406" spans="1:16" ht="51" x14ac:dyDescent="0.2">
      <c r="A1406" s="874" t="s">
        <v>2974</v>
      </c>
      <c r="B1406" s="55" t="s">
        <v>2430</v>
      </c>
      <c r="C1406" s="6" t="s">
        <v>1419</v>
      </c>
      <c r="D1406" s="124"/>
      <c r="E1406" s="124" t="s">
        <v>0</v>
      </c>
      <c r="F1406" s="124" t="s">
        <v>0</v>
      </c>
      <c r="G1406" s="124" t="s">
        <v>0</v>
      </c>
      <c r="H1406" s="124"/>
      <c r="I1406" s="124"/>
      <c r="J1406" s="518">
        <v>2.6</v>
      </c>
      <c r="K1406" s="518">
        <v>2.6</v>
      </c>
      <c r="L1406" s="518"/>
      <c r="M1406" s="518"/>
      <c r="N1406" s="232" t="s">
        <v>1417</v>
      </c>
      <c r="O1406" s="124"/>
    </row>
    <row r="1407" spans="1:16" s="252" customFormat="1" ht="25.5" x14ac:dyDescent="0.2">
      <c r="A1407" s="874" t="s">
        <v>2975</v>
      </c>
      <c r="B1407" s="55" t="s">
        <v>2564</v>
      </c>
      <c r="C1407" s="6" t="s">
        <v>1420</v>
      </c>
      <c r="D1407" s="124"/>
      <c r="E1407" s="124"/>
      <c r="F1407" s="124"/>
      <c r="G1407" s="124" t="s">
        <v>0</v>
      </c>
      <c r="H1407" s="124" t="s">
        <v>0</v>
      </c>
      <c r="I1407" s="124"/>
      <c r="J1407" s="518">
        <v>2.5</v>
      </c>
      <c r="K1407" s="518">
        <v>2.5</v>
      </c>
      <c r="L1407" s="518"/>
      <c r="M1407" s="518"/>
      <c r="N1407" s="232" t="s">
        <v>1417</v>
      </c>
      <c r="O1407" s="124"/>
      <c r="P1407" s="415"/>
    </row>
    <row r="1408" spans="1:16" s="252" customFormat="1" ht="51" x14ac:dyDescent="0.2">
      <c r="A1408" s="874" t="s">
        <v>2976</v>
      </c>
      <c r="B1408" s="55" t="s">
        <v>2638</v>
      </c>
      <c r="C1408" s="6" t="s">
        <v>1421</v>
      </c>
      <c r="D1408" s="124"/>
      <c r="E1408" s="124"/>
      <c r="F1408" s="124" t="s">
        <v>0</v>
      </c>
      <c r="G1408" s="124" t="s">
        <v>0</v>
      </c>
      <c r="H1408" s="124"/>
      <c r="I1408" s="124"/>
      <c r="J1408" s="518">
        <v>2</v>
      </c>
      <c r="K1408" s="518"/>
      <c r="L1408" s="518">
        <v>2</v>
      </c>
      <c r="M1408" s="518"/>
      <c r="N1408" s="232" t="s">
        <v>1408</v>
      </c>
      <c r="O1408" s="124" t="s">
        <v>223</v>
      </c>
      <c r="P1408" s="415"/>
    </row>
    <row r="1409" spans="1:16" s="252" customFormat="1" ht="25.5" x14ac:dyDescent="0.2">
      <c r="A1409" s="874" t="s">
        <v>2977</v>
      </c>
      <c r="B1409" s="55" t="s">
        <v>2725</v>
      </c>
      <c r="C1409" s="6" t="s">
        <v>1422</v>
      </c>
      <c r="D1409" s="124"/>
      <c r="E1409" s="124"/>
      <c r="F1409" s="124" t="s">
        <v>0</v>
      </c>
      <c r="G1409" s="124" t="s">
        <v>0</v>
      </c>
      <c r="H1409" s="233"/>
      <c r="I1409" s="124"/>
      <c r="J1409" s="518">
        <v>2</v>
      </c>
      <c r="K1409" s="518">
        <v>2</v>
      </c>
      <c r="L1409" s="518"/>
      <c r="M1409" s="518"/>
      <c r="N1409" s="232" t="s">
        <v>1417</v>
      </c>
      <c r="O1409" s="124"/>
      <c r="P1409" s="415"/>
    </row>
    <row r="1410" spans="1:16" s="252" customFormat="1" ht="25.5" x14ac:dyDescent="0.2">
      <c r="A1410" s="874" t="s">
        <v>2978</v>
      </c>
      <c r="B1410" s="55" t="s">
        <v>2774</v>
      </c>
      <c r="C1410" s="6" t="s">
        <v>1423</v>
      </c>
      <c r="D1410" s="124"/>
      <c r="E1410" s="124"/>
      <c r="F1410" s="124"/>
      <c r="G1410" s="124" t="s">
        <v>0</v>
      </c>
      <c r="H1410" s="124" t="s">
        <v>0</v>
      </c>
      <c r="I1410" s="124"/>
      <c r="J1410" s="518">
        <v>2</v>
      </c>
      <c r="K1410" s="518">
        <v>2</v>
      </c>
      <c r="L1410" s="518"/>
      <c r="M1410" s="518"/>
      <c r="N1410" s="232" t="s">
        <v>1408</v>
      </c>
      <c r="O1410" s="124"/>
      <c r="P1410" s="415"/>
    </row>
    <row r="1411" spans="1:16" s="252" customFormat="1" ht="89.25" x14ac:dyDescent="0.2">
      <c r="A1411" s="861">
        <v>221</v>
      </c>
      <c r="B1411" s="8" t="s">
        <v>3160</v>
      </c>
      <c r="C1411" s="4" t="s">
        <v>1704</v>
      </c>
      <c r="D1411" s="121">
        <v>20</v>
      </c>
      <c r="E1411" s="121">
        <v>25</v>
      </c>
      <c r="F1411" s="121">
        <v>30</v>
      </c>
      <c r="G1411" s="121">
        <v>35</v>
      </c>
      <c r="H1411" s="121">
        <v>40</v>
      </c>
      <c r="I1411" s="121">
        <v>45</v>
      </c>
      <c r="J1411" s="506">
        <f>SUM(J1412:J1418)</f>
        <v>17.3</v>
      </c>
      <c r="K1411" s="506">
        <f>SUM(K1412:K1418)</f>
        <v>1</v>
      </c>
      <c r="L1411" s="506">
        <f>SUM(L1412:L1418)</f>
        <v>16.3</v>
      </c>
      <c r="M1411" s="506">
        <f>SUM(M1412:M1418)</f>
        <v>0</v>
      </c>
      <c r="N1411" s="231" t="s">
        <v>1408</v>
      </c>
      <c r="O1411" s="121"/>
      <c r="P1411" s="415"/>
    </row>
    <row r="1412" spans="1:16" s="252" customFormat="1" ht="51" x14ac:dyDescent="0.2">
      <c r="A1412" s="874" t="s">
        <v>2973</v>
      </c>
      <c r="B1412" s="55" t="s">
        <v>2318</v>
      </c>
      <c r="C1412" s="6" t="s">
        <v>1447</v>
      </c>
      <c r="D1412" s="124"/>
      <c r="E1412" s="124"/>
      <c r="F1412" s="124" t="s">
        <v>0</v>
      </c>
      <c r="G1412" s="124" t="s">
        <v>0</v>
      </c>
      <c r="H1412" s="124"/>
      <c r="I1412" s="124"/>
      <c r="J1412" s="518">
        <v>0.9</v>
      </c>
      <c r="K1412" s="518"/>
      <c r="L1412" s="518">
        <v>0.9</v>
      </c>
      <c r="M1412" s="518"/>
      <c r="N1412" s="232" t="s">
        <v>1424</v>
      </c>
      <c r="O1412" s="123" t="s">
        <v>1377</v>
      </c>
      <c r="P1412" s="415"/>
    </row>
    <row r="1413" spans="1:16" ht="63.75" x14ac:dyDescent="0.2">
      <c r="A1413" s="861" t="s">
        <v>2974</v>
      </c>
      <c r="B1413" s="55" t="s">
        <v>2431</v>
      </c>
      <c r="C1413" s="6" t="s">
        <v>1425</v>
      </c>
      <c r="D1413" s="124"/>
      <c r="E1413" s="124"/>
      <c r="F1413" s="124"/>
      <c r="G1413" s="124" t="s">
        <v>0</v>
      </c>
      <c r="H1413" s="124" t="s">
        <v>0</v>
      </c>
      <c r="I1413" s="124"/>
      <c r="J1413" s="518">
        <v>0.1</v>
      </c>
      <c r="K1413" s="518"/>
      <c r="L1413" s="518">
        <v>0.1</v>
      </c>
      <c r="M1413" s="518"/>
      <c r="N1413" s="232" t="s">
        <v>1426</v>
      </c>
      <c r="O1413" s="123" t="s">
        <v>542</v>
      </c>
    </row>
    <row r="1414" spans="1:16" ht="38.25" x14ac:dyDescent="0.2">
      <c r="A1414" s="874" t="s">
        <v>2975</v>
      </c>
      <c r="B1414" s="55" t="s">
        <v>2565</v>
      </c>
      <c r="C1414" s="6" t="s">
        <v>1906</v>
      </c>
      <c r="D1414" s="124"/>
      <c r="E1414" s="124"/>
      <c r="F1414" s="124"/>
      <c r="G1414" s="124" t="s">
        <v>0</v>
      </c>
      <c r="H1414" s="124" t="s">
        <v>0</v>
      </c>
      <c r="I1414" s="124"/>
      <c r="J1414" s="518">
        <v>0.1</v>
      </c>
      <c r="K1414" s="518"/>
      <c r="L1414" s="518">
        <v>0.1</v>
      </c>
      <c r="M1414" s="518"/>
      <c r="N1414" s="232" t="s">
        <v>1426</v>
      </c>
      <c r="O1414" s="123" t="s">
        <v>542</v>
      </c>
    </row>
    <row r="1415" spans="1:16" ht="38.25" x14ac:dyDescent="0.2">
      <c r="A1415" s="861" t="s">
        <v>2976</v>
      </c>
      <c r="B1415" s="55" t="s">
        <v>2639</v>
      </c>
      <c r="C1415" s="6" t="s">
        <v>1427</v>
      </c>
      <c r="D1415" s="124"/>
      <c r="E1415" s="124"/>
      <c r="F1415" s="124"/>
      <c r="G1415" s="124" t="s">
        <v>0</v>
      </c>
      <c r="H1415" s="124" t="s">
        <v>0</v>
      </c>
      <c r="I1415" s="124"/>
      <c r="J1415" s="513">
        <v>0.2</v>
      </c>
      <c r="K1415" s="513"/>
      <c r="L1415" s="513">
        <v>0.2</v>
      </c>
      <c r="M1415" s="513"/>
      <c r="N1415" s="232" t="s">
        <v>1426</v>
      </c>
      <c r="O1415" s="123" t="s">
        <v>542</v>
      </c>
    </row>
    <row r="1416" spans="1:16" ht="51" x14ac:dyDescent="0.2">
      <c r="A1416" s="874" t="s">
        <v>2977</v>
      </c>
      <c r="B1416" s="55" t="s">
        <v>2726</v>
      </c>
      <c r="C1416" s="6" t="s">
        <v>1428</v>
      </c>
      <c r="D1416" s="124"/>
      <c r="E1416" s="124"/>
      <c r="F1416" s="124"/>
      <c r="G1416" s="124" t="s">
        <v>0</v>
      </c>
      <c r="H1416" s="124" t="s">
        <v>0</v>
      </c>
      <c r="I1416" s="124"/>
      <c r="J1416" s="513">
        <v>2</v>
      </c>
      <c r="K1416" s="513"/>
      <c r="L1416" s="513">
        <v>2</v>
      </c>
      <c r="M1416" s="513"/>
      <c r="N1416" s="232" t="s">
        <v>1408</v>
      </c>
      <c r="O1416" s="124" t="s">
        <v>1377</v>
      </c>
    </row>
    <row r="1417" spans="1:16" ht="51" x14ac:dyDescent="0.2">
      <c r="A1417" s="861" t="s">
        <v>2978</v>
      </c>
      <c r="B1417" s="55" t="s">
        <v>2775</v>
      </c>
      <c r="C1417" s="6" t="s">
        <v>1429</v>
      </c>
      <c r="D1417" s="123"/>
      <c r="E1417" s="124"/>
      <c r="F1417" s="124"/>
      <c r="G1417" s="124" t="s">
        <v>0</v>
      </c>
      <c r="H1417" s="124" t="s">
        <v>0</v>
      </c>
      <c r="I1417" s="124"/>
      <c r="J1417" s="513">
        <v>4</v>
      </c>
      <c r="K1417" s="513"/>
      <c r="L1417" s="513">
        <v>4</v>
      </c>
      <c r="M1417" s="513"/>
      <c r="N1417" s="232" t="s">
        <v>1408</v>
      </c>
      <c r="O1417" s="123" t="s">
        <v>1430</v>
      </c>
    </row>
    <row r="1418" spans="1:16" ht="38.25" x14ac:dyDescent="0.2">
      <c r="A1418" s="874" t="s">
        <v>2979</v>
      </c>
      <c r="B1418" s="104" t="s">
        <v>2832</v>
      </c>
      <c r="C1418" s="105" t="s">
        <v>1431</v>
      </c>
      <c r="D1418" s="210"/>
      <c r="E1418" s="237"/>
      <c r="F1418" s="237" t="s">
        <v>0</v>
      </c>
      <c r="G1418" s="237" t="s">
        <v>0</v>
      </c>
      <c r="H1418" s="237" t="s">
        <v>0</v>
      </c>
      <c r="I1418" s="237" t="s">
        <v>0</v>
      </c>
      <c r="J1418" s="515">
        <v>10</v>
      </c>
      <c r="K1418" s="515">
        <v>1</v>
      </c>
      <c r="L1418" s="515">
        <v>9</v>
      </c>
      <c r="M1418" s="515"/>
      <c r="N1418" s="232" t="s">
        <v>1408</v>
      </c>
      <c r="O1418" s="210" t="s">
        <v>1377</v>
      </c>
    </row>
    <row r="1419" spans="1:16" x14ac:dyDescent="0.2">
      <c r="A1419" s="1098" t="s">
        <v>2074</v>
      </c>
      <c r="B1419" s="1098"/>
      <c r="C1419" s="1098"/>
      <c r="D1419" s="1098"/>
      <c r="E1419" s="1098"/>
      <c r="F1419" s="1098"/>
      <c r="G1419" s="1098"/>
      <c r="H1419" s="1098"/>
      <c r="I1419" s="1098"/>
      <c r="J1419" s="658">
        <f>J1385</f>
        <v>68.400000000000006</v>
      </c>
      <c r="K1419" s="658">
        <f>K1385</f>
        <v>24.299999999999997</v>
      </c>
      <c r="L1419" s="658">
        <f>L1385</f>
        <v>44.1</v>
      </c>
      <c r="M1419" s="658">
        <f>M1385</f>
        <v>0</v>
      </c>
      <c r="N1419" s="380"/>
      <c r="O1419" s="380"/>
    </row>
    <row r="1420" spans="1:16" x14ac:dyDescent="0.2">
      <c r="A1420" s="1098" t="s">
        <v>363</v>
      </c>
      <c r="B1420" s="1098"/>
      <c r="C1420" s="1098"/>
      <c r="D1420" s="1098"/>
      <c r="E1420" s="1098"/>
      <c r="F1420" s="1098"/>
      <c r="G1420" s="1098"/>
      <c r="H1420" s="1098"/>
      <c r="I1420" s="1098"/>
      <c r="J1420" s="713">
        <f>SUM(K1420:M1420)</f>
        <v>100</v>
      </c>
      <c r="K1420" s="658">
        <f>K1419/$J1419*100</f>
        <v>35.526315789473678</v>
      </c>
      <c r="L1420" s="658">
        <f>L1419/$J1419*100</f>
        <v>64.473684210526315</v>
      </c>
      <c r="M1420" s="658">
        <f>M1419/$J1419*100</f>
        <v>0</v>
      </c>
      <c r="N1420" s="380"/>
      <c r="O1420" s="381"/>
    </row>
    <row r="1421" spans="1:16" x14ac:dyDescent="0.2">
      <c r="A1421" s="1099" t="s">
        <v>1824</v>
      </c>
      <c r="B1421" s="1099"/>
      <c r="C1421" s="1099"/>
      <c r="D1421" s="1099"/>
      <c r="E1421" s="1099"/>
      <c r="F1421" s="1099"/>
      <c r="G1421" s="1099"/>
      <c r="H1421" s="1099"/>
      <c r="I1421" s="1099"/>
      <c r="J1421" s="645">
        <f>J1383+J1419</f>
        <v>600.69999999999993</v>
      </c>
      <c r="K1421" s="645">
        <f>K1383+K1419</f>
        <v>36.5</v>
      </c>
      <c r="L1421" s="645">
        <f>L1383+L1419</f>
        <v>564.20000000000005</v>
      </c>
      <c r="M1421" s="645">
        <f>M1383+M1419</f>
        <v>0</v>
      </c>
      <c r="N1421" s="278"/>
      <c r="O1421" s="278"/>
    </row>
    <row r="1422" spans="1:16" s="252" customFormat="1" x14ac:dyDescent="0.2">
      <c r="A1422" s="1099" t="s">
        <v>363</v>
      </c>
      <c r="B1422" s="1099"/>
      <c r="C1422" s="1099"/>
      <c r="D1422" s="1099"/>
      <c r="E1422" s="1099"/>
      <c r="F1422" s="1099"/>
      <c r="G1422" s="1099"/>
      <c r="H1422" s="1099"/>
      <c r="I1422" s="1099"/>
      <c r="J1422" s="572">
        <f>SUM(K1422:M1422)</f>
        <v>100.00000000000003</v>
      </c>
      <c r="K1422" s="645">
        <f>K1421/$J1421*100</f>
        <v>6.0762443815548535</v>
      </c>
      <c r="L1422" s="645">
        <f>L1421/$J1421*100</f>
        <v>93.923755618445171</v>
      </c>
      <c r="M1422" s="645">
        <f>M1421/$J1421*100</f>
        <v>0</v>
      </c>
      <c r="N1422" s="278"/>
      <c r="O1422" s="360"/>
      <c r="P1422" s="415"/>
    </row>
    <row r="1423" spans="1:16" s="252" customFormat="1" ht="16.5" thickBot="1" x14ac:dyDescent="0.25">
      <c r="A1423" s="1039" t="s">
        <v>2969</v>
      </c>
      <c r="B1423" s="1039"/>
      <c r="C1423" s="1039"/>
      <c r="D1423" s="1039"/>
      <c r="E1423" s="1039"/>
      <c r="F1423" s="1039"/>
      <c r="G1423" s="1039"/>
      <c r="H1423" s="1039"/>
      <c r="I1423" s="1039"/>
      <c r="J1423" s="1039"/>
      <c r="K1423" s="1039"/>
      <c r="L1423" s="1039"/>
      <c r="M1423" s="1039"/>
      <c r="N1423" s="1039"/>
      <c r="O1423" s="1040"/>
      <c r="P1423" s="415"/>
    </row>
    <row r="1424" spans="1:16" s="252" customFormat="1" ht="63.75" x14ac:dyDescent="0.2">
      <c r="A1424" s="1105">
        <v>222</v>
      </c>
      <c r="B1424" s="1088" t="s">
        <v>3161</v>
      </c>
      <c r="C1424" s="106" t="s">
        <v>1432</v>
      </c>
      <c r="D1424" s="198" t="s">
        <v>662</v>
      </c>
      <c r="E1424" s="198" t="s">
        <v>102</v>
      </c>
      <c r="F1424" s="198" t="s">
        <v>102</v>
      </c>
      <c r="G1424" s="198" t="s">
        <v>102</v>
      </c>
      <c r="H1424" s="198" t="s">
        <v>102</v>
      </c>
      <c r="I1424" s="198" t="s">
        <v>102</v>
      </c>
      <c r="J1424" s="1116">
        <f>J1430</f>
        <v>16.299999999999997</v>
      </c>
      <c r="K1424" s="1116">
        <f>K1430</f>
        <v>12.299999999999999</v>
      </c>
      <c r="L1424" s="1116">
        <f>L1430</f>
        <v>4</v>
      </c>
      <c r="M1424" s="1116">
        <f>M1430</f>
        <v>0</v>
      </c>
      <c r="N1424" s="1032" t="s">
        <v>3405</v>
      </c>
      <c r="O1424" s="239"/>
      <c r="P1424" s="415"/>
    </row>
    <row r="1425" spans="1:16" ht="38.25" x14ac:dyDescent="0.2">
      <c r="A1425" s="1106"/>
      <c r="B1425" s="1089"/>
      <c r="C1425" s="106" t="s">
        <v>305</v>
      </c>
      <c r="D1425" s="198" t="s">
        <v>662</v>
      </c>
      <c r="E1425" s="198" t="s">
        <v>2012</v>
      </c>
      <c r="F1425" s="198" t="s">
        <v>2012</v>
      </c>
      <c r="G1425" s="198" t="s">
        <v>2012</v>
      </c>
      <c r="H1425" s="198" t="s">
        <v>2012</v>
      </c>
      <c r="I1425" s="198" t="s">
        <v>2012</v>
      </c>
      <c r="J1425" s="1116"/>
      <c r="K1425" s="1116"/>
      <c r="L1425" s="1116"/>
      <c r="M1425" s="1116"/>
      <c r="N1425" s="1033"/>
      <c r="O1425" s="239"/>
    </row>
    <row r="1426" spans="1:16" ht="25.5" x14ac:dyDescent="0.2">
      <c r="A1426" s="1106"/>
      <c r="B1426" s="1089"/>
      <c r="C1426" s="106" t="s">
        <v>415</v>
      </c>
      <c r="D1426" s="198">
        <v>12.5</v>
      </c>
      <c r="E1426" s="238" t="s">
        <v>306</v>
      </c>
      <c r="F1426" s="238" t="s">
        <v>307</v>
      </c>
      <c r="G1426" s="238" t="s">
        <v>308</v>
      </c>
      <c r="H1426" s="238" t="s">
        <v>309</v>
      </c>
      <c r="I1426" s="238" t="s">
        <v>310</v>
      </c>
      <c r="J1426" s="1116"/>
      <c r="K1426" s="1116"/>
      <c r="L1426" s="1116"/>
      <c r="M1426" s="1116"/>
      <c r="N1426" s="239" t="s">
        <v>3406</v>
      </c>
      <c r="O1426" s="239"/>
    </row>
    <row r="1427" spans="1:16" ht="25.5" x14ac:dyDescent="0.2">
      <c r="A1427" s="1106"/>
      <c r="B1427" s="1089"/>
      <c r="C1427" s="106" t="s">
        <v>311</v>
      </c>
      <c r="D1427" s="198">
        <v>16.7</v>
      </c>
      <c r="E1427" s="238" t="s">
        <v>312</v>
      </c>
      <c r="F1427" s="238" t="s">
        <v>313</v>
      </c>
      <c r="G1427" s="238" t="s">
        <v>314</v>
      </c>
      <c r="H1427" s="238" t="s">
        <v>306</v>
      </c>
      <c r="I1427" s="238" t="s">
        <v>310</v>
      </c>
      <c r="J1427" s="1116"/>
      <c r="K1427" s="1116"/>
      <c r="L1427" s="1116"/>
      <c r="M1427" s="1116"/>
      <c r="N1427" s="1359" t="s">
        <v>3410</v>
      </c>
      <c r="O1427" s="239"/>
    </row>
    <row r="1428" spans="1:16" ht="25.5" x14ac:dyDescent="0.2">
      <c r="A1428" s="1106"/>
      <c r="B1428" s="1089"/>
      <c r="C1428" s="106" t="s">
        <v>315</v>
      </c>
      <c r="D1428" s="198">
        <v>14.5</v>
      </c>
      <c r="E1428" s="238" t="s">
        <v>316</v>
      </c>
      <c r="F1428" s="238" t="s">
        <v>317</v>
      </c>
      <c r="G1428" s="238" t="s">
        <v>318</v>
      </c>
      <c r="H1428" s="238" t="s">
        <v>308</v>
      </c>
      <c r="I1428" s="238" t="s">
        <v>310</v>
      </c>
      <c r="J1428" s="1116"/>
      <c r="K1428" s="1116"/>
      <c r="L1428" s="1116"/>
      <c r="M1428" s="1116"/>
      <c r="N1428" s="1360"/>
      <c r="O1428" s="239"/>
    </row>
    <row r="1429" spans="1:16" ht="25.5" x14ac:dyDescent="0.2">
      <c r="A1429" s="1107"/>
      <c r="B1429" s="1090"/>
      <c r="C1429" s="106" t="s">
        <v>319</v>
      </c>
      <c r="D1429" s="198">
        <v>6</v>
      </c>
      <c r="E1429" s="238" t="s">
        <v>320</v>
      </c>
      <c r="F1429" s="238" t="s">
        <v>321</v>
      </c>
      <c r="G1429" s="238" t="s">
        <v>322</v>
      </c>
      <c r="H1429" s="238" t="s">
        <v>323</v>
      </c>
      <c r="I1429" s="238">
        <v>0</v>
      </c>
      <c r="J1429" s="1116"/>
      <c r="K1429" s="1116"/>
      <c r="L1429" s="1116"/>
      <c r="M1429" s="1116"/>
      <c r="N1429" s="1033"/>
      <c r="O1429" s="239"/>
    </row>
    <row r="1430" spans="1:16" ht="38.25" x14ac:dyDescent="0.2">
      <c r="A1430" s="1105">
        <v>223</v>
      </c>
      <c r="B1430" s="1108" t="s">
        <v>3162</v>
      </c>
      <c r="C1430" s="107" t="s">
        <v>1115</v>
      </c>
      <c r="D1430" s="199">
        <v>13.7</v>
      </c>
      <c r="E1430" s="241" t="s">
        <v>324</v>
      </c>
      <c r="F1430" s="241" t="s">
        <v>325</v>
      </c>
      <c r="G1430" s="241" t="s">
        <v>247</v>
      </c>
      <c r="H1430" s="241" t="s">
        <v>326</v>
      </c>
      <c r="I1430" s="241" t="s">
        <v>327</v>
      </c>
      <c r="J1430" s="1112">
        <f>J1434</f>
        <v>16.299999999999997</v>
      </c>
      <c r="K1430" s="1112">
        <f>K1434</f>
        <v>12.299999999999999</v>
      </c>
      <c r="L1430" s="1112">
        <f>L1434</f>
        <v>4</v>
      </c>
      <c r="M1430" s="1112">
        <f>M1434</f>
        <v>0</v>
      </c>
      <c r="N1430" s="280" t="s">
        <v>361</v>
      </c>
      <c r="O1430" s="240"/>
    </row>
    <row r="1431" spans="1:16" ht="38.25" x14ac:dyDescent="0.2">
      <c r="A1431" s="1106"/>
      <c r="B1431" s="1109"/>
      <c r="C1431" s="107" t="s">
        <v>328</v>
      </c>
      <c r="D1431" s="199">
        <v>5.4</v>
      </c>
      <c r="E1431" s="241" t="s">
        <v>97</v>
      </c>
      <c r="F1431" s="241" t="s">
        <v>97</v>
      </c>
      <c r="G1431" s="241" t="s">
        <v>97</v>
      </c>
      <c r="H1431" s="241" t="s">
        <v>102</v>
      </c>
      <c r="I1431" s="241" t="s">
        <v>102</v>
      </c>
      <c r="J1431" s="1112"/>
      <c r="K1431" s="1112"/>
      <c r="L1431" s="1112"/>
      <c r="M1431" s="1112"/>
      <c r="N1431" s="1029" t="s">
        <v>3407</v>
      </c>
      <c r="O1431" s="240"/>
    </row>
    <row r="1432" spans="1:16" ht="38.25" x14ac:dyDescent="0.2">
      <c r="A1432" s="1106"/>
      <c r="B1432" s="1109"/>
      <c r="C1432" s="107" t="s">
        <v>416</v>
      </c>
      <c r="D1432" s="199">
        <v>34</v>
      </c>
      <c r="E1432" s="241"/>
      <c r="F1432" s="241"/>
      <c r="G1432" s="241"/>
      <c r="H1432" s="241"/>
      <c r="I1432" s="241" t="s">
        <v>329</v>
      </c>
      <c r="J1432" s="1112"/>
      <c r="K1432" s="1112"/>
      <c r="L1432" s="1112"/>
      <c r="M1432" s="1112"/>
      <c r="N1432" s="1030"/>
      <c r="O1432" s="240"/>
    </row>
    <row r="1433" spans="1:16" s="562" customFormat="1" ht="38.25" x14ac:dyDescent="0.2">
      <c r="A1433" s="1106"/>
      <c r="B1433" s="1109"/>
      <c r="C1433" s="107" t="s">
        <v>330</v>
      </c>
      <c r="D1433" s="199">
        <v>9.6</v>
      </c>
      <c r="E1433" s="241" t="s">
        <v>243</v>
      </c>
      <c r="F1433" s="241" t="s">
        <v>245</v>
      </c>
      <c r="G1433" s="241" t="s">
        <v>238</v>
      </c>
      <c r="H1433" s="241" t="s">
        <v>238</v>
      </c>
      <c r="I1433" s="241" t="s">
        <v>238</v>
      </c>
      <c r="J1433" s="1112"/>
      <c r="K1433" s="1112"/>
      <c r="L1433" s="1112"/>
      <c r="M1433" s="1112"/>
      <c r="N1433" s="1031"/>
      <c r="O1433" s="240"/>
    </row>
    <row r="1434" spans="1:16" ht="38.25" x14ac:dyDescent="0.2">
      <c r="A1434" s="866">
        <v>224</v>
      </c>
      <c r="B1434" s="108" t="s">
        <v>3163</v>
      </c>
      <c r="C1434" s="113" t="s">
        <v>1113</v>
      </c>
      <c r="D1434" s="126"/>
      <c r="E1434" s="279" t="s">
        <v>228</v>
      </c>
      <c r="F1434" s="279" t="s">
        <v>228</v>
      </c>
      <c r="G1434" s="279" t="s">
        <v>228</v>
      </c>
      <c r="H1434" s="279" t="s">
        <v>228</v>
      </c>
      <c r="I1434" s="279" t="s">
        <v>228</v>
      </c>
      <c r="J1434" s="701">
        <f>SUM(J1435:J1442)</f>
        <v>16.299999999999997</v>
      </c>
      <c r="K1434" s="701">
        <f>SUM(K1435:K1442)</f>
        <v>12.299999999999999</v>
      </c>
      <c r="L1434" s="701">
        <f>SUM(L1435:L1442)</f>
        <v>4</v>
      </c>
      <c r="M1434" s="701">
        <f>SUM(M1435:M1442)</f>
        <v>0</v>
      </c>
      <c r="N1434" s="242" t="s">
        <v>3408</v>
      </c>
      <c r="O1434" s="242"/>
    </row>
    <row r="1435" spans="1:16" ht="89.25" x14ac:dyDescent="0.2">
      <c r="A1435" s="866" t="s">
        <v>2973</v>
      </c>
      <c r="B1435" s="109" t="s">
        <v>2209</v>
      </c>
      <c r="C1435" s="110" t="s">
        <v>331</v>
      </c>
      <c r="D1435" s="123"/>
      <c r="E1435" s="243" t="s">
        <v>103</v>
      </c>
      <c r="F1435" s="243" t="s">
        <v>103</v>
      </c>
      <c r="G1435" s="243" t="s">
        <v>103</v>
      </c>
      <c r="H1435" s="243" t="s">
        <v>103</v>
      </c>
      <c r="I1435" s="243" t="s">
        <v>103</v>
      </c>
      <c r="J1435" s="723">
        <v>0.1</v>
      </c>
      <c r="K1435" s="723">
        <v>0.1</v>
      </c>
      <c r="L1435" s="646"/>
      <c r="M1435" s="646"/>
      <c r="N1435" s="245" t="s">
        <v>1010</v>
      </c>
      <c r="O1435" s="246"/>
    </row>
    <row r="1436" spans="1:16" ht="63.75" x14ac:dyDescent="0.2">
      <c r="A1436" s="866" t="s">
        <v>2974</v>
      </c>
      <c r="B1436" s="109" t="s">
        <v>2432</v>
      </c>
      <c r="C1436" s="110" t="s">
        <v>332</v>
      </c>
      <c r="D1436" s="123"/>
      <c r="E1436" s="243" t="s">
        <v>103</v>
      </c>
      <c r="F1436" s="243" t="s">
        <v>103</v>
      </c>
      <c r="G1436" s="243" t="s">
        <v>103</v>
      </c>
      <c r="H1436" s="243" t="s">
        <v>103</v>
      </c>
      <c r="I1436" s="243" t="s">
        <v>103</v>
      </c>
      <c r="J1436" s="723">
        <v>5</v>
      </c>
      <c r="K1436" s="723">
        <v>5</v>
      </c>
      <c r="L1436" s="646"/>
      <c r="M1436" s="646"/>
      <c r="N1436" s="245" t="s">
        <v>1010</v>
      </c>
      <c r="O1436" s="246"/>
    </row>
    <row r="1437" spans="1:16" ht="51" x14ac:dyDescent="0.2">
      <c r="A1437" s="866" t="s">
        <v>2975</v>
      </c>
      <c r="B1437" s="90" t="s">
        <v>2566</v>
      </c>
      <c r="C1437" s="111" t="s">
        <v>417</v>
      </c>
      <c r="D1437" s="125"/>
      <c r="E1437" s="243" t="s">
        <v>103</v>
      </c>
      <c r="F1437" s="243" t="s">
        <v>103</v>
      </c>
      <c r="G1437" s="243" t="s">
        <v>103</v>
      </c>
      <c r="H1437" s="247" t="s">
        <v>83</v>
      </c>
      <c r="I1437" s="247" t="s">
        <v>83</v>
      </c>
      <c r="J1437" s="723">
        <v>4</v>
      </c>
      <c r="K1437" s="684"/>
      <c r="L1437" s="517">
        <v>4</v>
      </c>
      <c r="M1437" s="684"/>
      <c r="N1437" s="248" t="s">
        <v>522</v>
      </c>
      <c r="O1437" s="248" t="s">
        <v>521</v>
      </c>
    </row>
    <row r="1438" spans="1:16" ht="51" x14ac:dyDescent="0.2">
      <c r="A1438" s="866" t="s">
        <v>2976</v>
      </c>
      <c r="B1438" s="109" t="s">
        <v>2640</v>
      </c>
      <c r="C1438" s="110" t="s">
        <v>333</v>
      </c>
      <c r="D1438" s="123"/>
      <c r="E1438" s="243" t="s">
        <v>103</v>
      </c>
      <c r="F1438" s="243" t="s">
        <v>103</v>
      </c>
      <c r="G1438" s="243" t="s">
        <v>103</v>
      </c>
      <c r="H1438" s="243" t="s">
        <v>103</v>
      </c>
      <c r="I1438" s="243" t="s">
        <v>103</v>
      </c>
      <c r="J1438" s="723">
        <v>5</v>
      </c>
      <c r="K1438" s="723">
        <v>5</v>
      </c>
      <c r="L1438" s="646"/>
      <c r="M1438" s="646"/>
      <c r="N1438" s="245" t="s">
        <v>1010</v>
      </c>
      <c r="O1438" s="246"/>
    </row>
    <row r="1439" spans="1:16" ht="89.25" x14ac:dyDescent="0.2">
      <c r="A1439" s="866" t="s">
        <v>2977</v>
      </c>
      <c r="B1439" s="109" t="s">
        <v>2727</v>
      </c>
      <c r="C1439" s="110" t="s">
        <v>418</v>
      </c>
      <c r="D1439" s="123"/>
      <c r="E1439" s="243" t="s">
        <v>103</v>
      </c>
      <c r="F1439" s="243" t="s">
        <v>103</v>
      </c>
      <c r="G1439" s="243" t="s">
        <v>103</v>
      </c>
      <c r="H1439" s="243" t="s">
        <v>103</v>
      </c>
      <c r="I1439" s="243" t="s">
        <v>103</v>
      </c>
      <c r="J1439" s="723">
        <v>0.1</v>
      </c>
      <c r="K1439" s="723">
        <v>0.1</v>
      </c>
      <c r="L1439" s="646"/>
      <c r="M1439" s="646"/>
      <c r="N1439" s="245" t="s">
        <v>3405</v>
      </c>
      <c r="O1439" s="246"/>
    </row>
    <row r="1440" spans="1:16" s="252" customFormat="1" ht="63.75" x14ac:dyDescent="0.2">
      <c r="A1440" s="866" t="s">
        <v>2978</v>
      </c>
      <c r="B1440" s="109" t="s">
        <v>2776</v>
      </c>
      <c r="C1440" s="110" t="s">
        <v>419</v>
      </c>
      <c r="D1440" s="123"/>
      <c r="E1440" s="243" t="s">
        <v>103</v>
      </c>
      <c r="F1440" s="243" t="s">
        <v>103</v>
      </c>
      <c r="G1440" s="243" t="s">
        <v>103</v>
      </c>
      <c r="H1440" s="243" t="s">
        <v>103</v>
      </c>
      <c r="I1440" s="243" t="s">
        <v>103</v>
      </c>
      <c r="J1440" s="723">
        <v>1</v>
      </c>
      <c r="K1440" s="723">
        <v>1</v>
      </c>
      <c r="L1440" s="646"/>
      <c r="M1440" s="646"/>
      <c r="N1440" s="245" t="s">
        <v>523</v>
      </c>
      <c r="O1440" s="246"/>
      <c r="P1440" s="415"/>
    </row>
    <row r="1441" spans="1:16" s="252" customFormat="1" ht="89.25" x14ac:dyDescent="0.2">
      <c r="A1441" s="866" t="s">
        <v>2979</v>
      </c>
      <c r="B1441" s="109" t="s">
        <v>2833</v>
      </c>
      <c r="C1441" s="110" t="s">
        <v>334</v>
      </c>
      <c r="D1441" s="123"/>
      <c r="E1441" s="243" t="s">
        <v>103</v>
      </c>
      <c r="F1441" s="243" t="s">
        <v>103</v>
      </c>
      <c r="G1441" s="243" t="s">
        <v>103</v>
      </c>
      <c r="H1441" s="243" t="s">
        <v>103</v>
      </c>
      <c r="I1441" s="243" t="s">
        <v>103</v>
      </c>
      <c r="J1441" s="723">
        <v>0.1</v>
      </c>
      <c r="K1441" s="723">
        <v>0.1</v>
      </c>
      <c r="L1441" s="646"/>
      <c r="M1441" s="646"/>
      <c r="N1441" s="245" t="s">
        <v>3409</v>
      </c>
      <c r="O1441" s="246"/>
      <c r="P1441" s="415"/>
    </row>
    <row r="1442" spans="1:16" s="452" customFormat="1" ht="38.25" x14ac:dyDescent="0.3">
      <c r="A1442" s="866" t="s">
        <v>2980</v>
      </c>
      <c r="B1442" s="109" t="s">
        <v>2856</v>
      </c>
      <c r="C1442" s="110" t="s">
        <v>335</v>
      </c>
      <c r="D1442" s="123"/>
      <c r="E1442" s="243"/>
      <c r="F1442" s="243" t="s">
        <v>103</v>
      </c>
      <c r="G1442" s="243"/>
      <c r="H1442" s="243"/>
      <c r="I1442" s="243" t="s">
        <v>103</v>
      </c>
      <c r="J1442" s="723">
        <v>1</v>
      </c>
      <c r="K1442" s="723">
        <v>1</v>
      </c>
      <c r="L1442" s="646"/>
      <c r="M1442" s="646"/>
      <c r="N1442" s="245" t="s">
        <v>358</v>
      </c>
      <c r="O1442" s="246"/>
      <c r="P1442" s="736"/>
    </row>
    <row r="1443" spans="1:16" s="452" customFormat="1" ht="51" x14ac:dyDescent="0.3">
      <c r="A1443" s="1105">
        <v>225</v>
      </c>
      <c r="B1443" s="1088" t="s">
        <v>3164</v>
      </c>
      <c r="C1443" s="106" t="s">
        <v>1703</v>
      </c>
      <c r="D1443" s="198">
        <v>40</v>
      </c>
      <c r="E1443" s="198">
        <v>41</v>
      </c>
      <c r="F1443" s="198">
        <v>43</v>
      </c>
      <c r="G1443" s="198">
        <v>44</v>
      </c>
      <c r="H1443" s="198">
        <v>45</v>
      </c>
      <c r="I1443" s="198">
        <v>45</v>
      </c>
      <c r="J1443" s="1116">
        <f>J1454</f>
        <v>6.4</v>
      </c>
      <c r="K1443" s="1116">
        <f>K1454</f>
        <v>6.4</v>
      </c>
      <c r="L1443" s="1116">
        <f>L1454</f>
        <v>0</v>
      </c>
      <c r="M1443" s="1116">
        <f>M1454</f>
        <v>0</v>
      </c>
      <c r="N1443" s="239" t="s">
        <v>3185</v>
      </c>
      <c r="O1443" s="1359" t="s">
        <v>16</v>
      </c>
      <c r="P1443" s="736"/>
    </row>
    <row r="1444" spans="1:16" ht="38.25" x14ac:dyDescent="0.2">
      <c r="A1444" s="1106"/>
      <c r="B1444" s="1089"/>
      <c r="C1444" s="106" t="s">
        <v>336</v>
      </c>
      <c r="D1444" s="198">
        <v>0.86</v>
      </c>
      <c r="E1444" s="198">
        <v>0.8</v>
      </c>
      <c r="F1444" s="198">
        <v>0.7</v>
      </c>
      <c r="G1444" s="198">
        <v>0.6</v>
      </c>
      <c r="H1444" s="198">
        <v>0.5</v>
      </c>
      <c r="I1444" s="198">
        <v>0.4</v>
      </c>
      <c r="J1444" s="1116"/>
      <c r="K1444" s="1116"/>
      <c r="L1444" s="1116"/>
      <c r="M1444" s="1116"/>
      <c r="N1444" s="1359" t="s">
        <v>3186</v>
      </c>
      <c r="O1444" s="1033"/>
    </row>
    <row r="1445" spans="1:16" x14ac:dyDescent="0.2">
      <c r="A1445" s="1106"/>
      <c r="B1445" s="1089"/>
      <c r="C1445" s="106" t="s">
        <v>420</v>
      </c>
      <c r="D1445" s="198" t="s">
        <v>662</v>
      </c>
      <c r="E1445" s="238"/>
      <c r="F1445" s="238"/>
      <c r="G1445" s="238"/>
      <c r="H1445" s="238"/>
      <c r="I1445" s="238"/>
      <c r="J1445" s="1116"/>
      <c r="K1445" s="1116"/>
      <c r="L1445" s="1116"/>
      <c r="M1445" s="1116"/>
      <c r="N1445" s="1360"/>
      <c r="O1445" s="239"/>
    </row>
    <row r="1446" spans="1:16" x14ac:dyDescent="0.2">
      <c r="A1446" s="1106"/>
      <c r="B1446" s="1089"/>
      <c r="C1446" s="106" t="s">
        <v>337</v>
      </c>
      <c r="D1446" s="198" t="s">
        <v>662</v>
      </c>
      <c r="E1446" s="238"/>
      <c r="F1446" s="238"/>
      <c r="G1446" s="238"/>
      <c r="H1446" s="238"/>
      <c r="I1446" s="238"/>
      <c r="J1446" s="1116"/>
      <c r="K1446" s="1116"/>
      <c r="L1446" s="1116"/>
      <c r="M1446" s="1116"/>
      <c r="N1446" s="1033"/>
      <c r="O1446" s="239"/>
    </row>
    <row r="1447" spans="1:16" s="417" customFormat="1" ht="51" x14ac:dyDescent="0.2">
      <c r="A1447" s="1106"/>
      <c r="B1447" s="1089"/>
      <c r="C1447" s="106" t="s">
        <v>338</v>
      </c>
      <c r="D1447" s="198" t="s">
        <v>11</v>
      </c>
      <c r="E1447" s="238"/>
      <c r="F1447" s="238"/>
      <c r="G1447" s="238"/>
      <c r="H1447" s="238"/>
      <c r="I1447" s="238"/>
      <c r="J1447" s="1116"/>
      <c r="K1447" s="1116"/>
      <c r="L1447" s="1116"/>
      <c r="M1447" s="1116"/>
      <c r="N1447" s="239" t="s">
        <v>524</v>
      </c>
      <c r="O1447" s="1359" t="s">
        <v>16</v>
      </c>
      <c r="P1447" s="737"/>
    </row>
    <row r="1448" spans="1:16" ht="38.25" x14ac:dyDescent="0.2">
      <c r="A1448" s="1106"/>
      <c r="B1448" s="1089"/>
      <c r="C1448" s="106" t="s">
        <v>972</v>
      </c>
      <c r="D1448" s="198">
        <v>25.8</v>
      </c>
      <c r="E1448" s="238"/>
      <c r="F1448" s="238"/>
      <c r="G1448" s="238"/>
      <c r="H1448" s="238"/>
      <c r="I1448" s="238">
        <v>33</v>
      </c>
      <c r="J1448" s="1116"/>
      <c r="K1448" s="1116"/>
      <c r="L1448" s="1116"/>
      <c r="M1448" s="1116"/>
      <c r="N1448" s="239" t="s">
        <v>3187</v>
      </c>
      <c r="O1448" s="1033"/>
    </row>
    <row r="1449" spans="1:16" x14ac:dyDescent="0.2">
      <c r="A1449" s="1106"/>
      <c r="B1449" s="1089"/>
      <c r="C1449" s="106" t="s">
        <v>959</v>
      </c>
      <c r="D1449" s="198">
        <v>23.8</v>
      </c>
      <c r="E1449" s="238"/>
      <c r="F1449" s="238"/>
      <c r="G1449" s="238"/>
      <c r="H1449" s="238"/>
      <c r="I1449" s="238">
        <v>33</v>
      </c>
      <c r="J1449" s="1116"/>
      <c r="K1449" s="1116"/>
      <c r="L1449" s="1116"/>
      <c r="M1449" s="1116"/>
      <c r="N1449" s="239"/>
      <c r="O1449" s="239"/>
    </row>
    <row r="1450" spans="1:16" ht="25.5" x14ac:dyDescent="0.2">
      <c r="A1450" s="1106"/>
      <c r="B1450" s="1089"/>
      <c r="C1450" s="106" t="s">
        <v>960</v>
      </c>
      <c r="D1450" s="198">
        <v>30</v>
      </c>
      <c r="E1450" s="238"/>
      <c r="F1450" s="238"/>
      <c r="G1450" s="238"/>
      <c r="H1450" s="238"/>
      <c r="I1450" s="238">
        <v>33</v>
      </c>
      <c r="J1450" s="1116"/>
      <c r="K1450" s="1116"/>
      <c r="L1450" s="1116"/>
      <c r="M1450" s="1116"/>
      <c r="N1450" s="239" t="s">
        <v>3188</v>
      </c>
      <c r="O1450" s="1359" t="s">
        <v>16</v>
      </c>
    </row>
    <row r="1451" spans="1:16" ht="38.25" x14ac:dyDescent="0.2">
      <c r="A1451" s="1106"/>
      <c r="B1451" s="1089"/>
      <c r="C1451" s="106" t="s">
        <v>421</v>
      </c>
      <c r="D1451" s="198">
        <v>18.5</v>
      </c>
      <c r="E1451" s="238">
        <v>21</v>
      </c>
      <c r="F1451" s="238">
        <v>22</v>
      </c>
      <c r="G1451" s="238">
        <v>23</v>
      </c>
      <c r="H1451" s="238">
        <v>24</v>
      </c>
      <c r="I1451" s="238" t="s">
        <v>118</v>
      </c>
      <c r="J1451" s="1116"/>
      <c r="K1451" s="1116"/>
      <c r="L1451" s="1116"/>
      <c r="M1451" s="1116"/>
      <c r="N1451" s="1359" t="s">
        <v>524</v>
      </c>
      <c r="O1451" s="1360"/>
    </row>
    <row r="1452" spans="1:16" ht="38.25" x14ac:dyDescent="0.2">
      <c r="A1452" s="1106"/>
      <c r="B1452" s="1089"/>
      <c r="C1452" s="106" t="s">
        <v>422</v>
      </c>
      <c r="D1452" s="198">
        <v>24</v>
      </c>
      <c r="E1452" s="238">
        <v>27</v>
      </c>
      <c r="F1452" s="238">
        <v>29</v>
      </c>
      <c r="G1452" s="238">
        <v>31</v>
      </c>
      <c r="H1452" s="238">
        <v>33</v>
      </c>
      <c r="I1452" s="238" t="s">
        <v>101</v>
      </c>
      <c r="J1452" s="1116"/>
      <c r="K1452" s="1116"/>
      <c r="L1452" s="1116"/>
      <c r="M1452" s="1116"/>
      <c r="N1452" s="1360"/>
      <c r="O1452" s="1360"/>
    </row>
    <row r="1453" spans="1:16" ht="25.5" x14ac:dyDescent="0.2">
      <c r="A1453" s="1107"/>
      <c r="B1453" s="1090"/>
      <c r="C1453" s="106" t="s">
        <v>423</v>
      </c>
      <c r="D1453" s="198">
        <v>64.099999999999994</v>
      </c>
      <c r="E1453" s="238">
        <v>65</v>
      </c>
      <c r="F1453" s="238">
        <v>66</v>
      </c>
      <c r="G1453" s="238">
        <v>68</v>
      </c>
      <c r="H1453" s="238">
        <v>69</v>
      </c>
      <c r="I1453" s="238">
        <v>70</v>
      </c>
      <c r="J1453" s="1116"/>
      <c r="K1453" s="1116"/>
      <c r="L1453" s="1116"/>
      <c r="M1453" s="1116"/>
      <c r="N1453" s="1033"/>
      <c r="O1453" s="1033"/>
    </row>
    <row r="1454" spans="1:16" ht="38.25" x14ac:dyDescent="0.2">
      <c r="A1454" s="1105">
        <v>226</v>
      </c>
      <c r="B1454" s="1108" t="s">
        <v>3165</v>
      </c>
      <c r="C1454" s="107" t="s">
        <v>1116</v>
      </c>
      <c r="D1454" s="199">
        <v>0.626</v>
      </c>
      <c r="E1454" s="241"/>
      <c r="F1454" s="241"/>
      <c r="G1454" s="241"/>
      <c r="H1454" s="241"/>
      <c r="I1454" s="241" t="s">
        <v>289</v>
      </c>
      <c r="J1454" s="1112">
        <f>J1463</f>
        <v>6.4</v>
      </c>
      <c r="K1454" s="1112">
        <f>K1463</f>
        <v>6.4</v>
      </c>
      <c r="L1454" s="1112">
        <f>L1463</f>
        <v>0</v>
      </c>
      <c r="M1454" s="1112">
        <f>M1463</f>
        <v>0</v>
      </c>
      <c r="N1454" s="1029" t="s">
        <v>524</v>
      </c>
      <c r="O1454" s="240"/>
    </row>
    <row r="1455" spans="1:16" ht="38.25" x14ac:dyDescent="0.2">
      <c r="A1455" s="1106"/>
      <c r="B1455" s="1109"/>
      <c r="C1455" s="107" t="s">
        <v>961</v>
      </c>
      <c r="D1455" s="199">
        <v>0.496</v>
      </c>
      <c r="E1455" s="241"/>
      <c r="F1455" s="241"/>
      <c r="G1455" s="241"/>
      <c r="H1455" s="241"/>
      <c r="I1455" s="241" t="s">
        <v>339</v>
      </c>
      <c r="J1455" s="1112"/>
      <c r="K1455" s="1112"/>
      <c r="L1455" s="1112"/>
      <c r="M1455" s="1112"/>
      <c r="N1455" s="1031"/>
      <c r="O1455" s="240"/>
    </row>
    <row r="1456" spans="1:16" ht="38.25" x14ac:dyDescent="0.2">
      <c r="A1456" s="1106"/>
      <c r="B1456" s="1109"/>
      <c r="C1456" s="107" t="s">
        <v>962</v>
      </c>
      <c r="D1456" s="199">
        <v>0.94199999999999995</v>
      </c>
      <c r="E1456" s="241"/>
      <c r="F1456" s="241"/>
      <c r="G1456" s="241"/>
      <c r="H1456" s="241"/>
      <c r="I1456" s="241" t="s">
        <v>340</v>
      </c>
      <c r="J1456" s="1112"/>
      <c r="K1456" s="1112"/>
      <c r="L1456" s="1112"/>
      <c r="M1456" s="1112"/>
      <c r="N1456" s="240" t="s">
        <v>973</v>
      </c>
      <c r="O1456" s="240"/>
    </row>
    <row r="1457" spans="1:15" ht="38.25" x14ac:dyDescent="0.2">
      <c r="A1457" s="1106"/>
      <c r="B1457" s="1109"/>
      <c r="C1457" s="9" t="s">
        <v>978</v>
      </c>
      <c r="D1457" s="199">
        <v>0.97599999999999998</v>
      </c>
      <c r="E1457" s="241"/>
      <c r="F1457" s="241"/>
      <c r="G1457" s="241"/>
      <c r="H1457" s="241"/>
      <c r="I1457" s="241" t="s">
        <v>341</v>
      </c>
      <c r="J1457" s="1112"/>
      <c r="K1457" s="1112"/>
      <c r="L1457" s="1112"/>
      <c r="M1457" s="1112"/>
      <c r="N1457" s="240" t="s">
        <v>2018</v>
      </c>
      <c r="O1457" s="240"/>
    </row>
    <row r="1458" spans="1:15" ht="38.25" x14ac:dyDescent="0.2">
      <c r="A1458" s="1106"/>
      <c r="B1458" s="1109"/>
      <c r="C1458" s="107" t="s">
        <v>963</v>
      </c>
      <c r="D1458" s="199">
        <v>8.7999999999999995E-2</v>
      </c>
      <c r="E1458" s="241"/>
      <c r="F1458" s="241"/>
      <c r="G1458" s="241"/>
      <c r="H1458" s="241"/>
      <c r="I1458" s="241" t="s">
        <v>342</v>
      </c>
      <c r="J1458" s="1112"/>
      <c r="K1458" s="1112"/>
      <c r="L1458" s="1112"/>
      <c r="M1458" s="1112"/>
      <c r="N1458" s="1029" t="s">
        <v>524</v>
      </c>
      <c r="O1458" s="240"/>
    </row>
    <row r="1459" spans="1:15" ht="38.25" x14ac:dyDescent="0.2">
      <c r="A1459" s="1106"/>
      <c r="B1459" s="1109"/>
      <c r="C1459" s="107" t="s">
        <v>964</v>
      </c>
      <c r="D1459" s="199">
        <v>84</v>
      </c>
      <c r="E1459" s="241"/>
      <c r="F1459" s="241"/>
      <c r="G1459" s="241"/>
      <c r="H1459" s="241"/>
      <c r="I1459" s="241" t="s">
        <v>116</v>
      </c>
      <c r="J1459" s="1112"/>
      <c r="K1459" s="1112"/>
      <c r="L1459" s="1112"/>
      <c r="M1459" s="1112"/>
      <c r="N1459" s="1030"/>
      <c r="O1459" s="240"/>
    </row>
    <row r="1460" spans="1:15" ht="63.75" x14ac:dyDescent="0.2">
      <c r="A1460" s="1106"/>
      <c r="B1460" s="1109"/>
      <c r="C1460" s="107" t="s">
        <v>965</v>
      </c>
      <c r="D1460" s="199" t="s">
        <v>1318</v>
      </c>
      <c r="E1460" s="241"/>
      <c r="F1460" s="241"/>
      <c r="G1460" s="241"/>
      <c r="H1460" s="241"/>
      <c r="I1460" s="241" t="s">
        <v>343</v>
      </c>
      <c r="J1460" s="1112"/>
      <c r="K1460" s="1112"/>
      <c r="L1460" s="1112"/>
      <c r="M1460" s="1112"/>
      <c r="N1460" s="1031"/>
      <c r="O1460" s="240"/>
    </row>
    <row r="1461" spans="1:15" ht="25.5" x14ac:dyDescent="0.2">
      <c r="A1461" s="1106"/>
      <c r="B1461" s="1109"/>
      <c r="C1461" s="107" t="s">
        <v>424</v>
      </c>
      <c r="D1461" s="199" t="s">
        <v>966</v>
      </c>
      <c r="E1461" s="241"/>
      <c r="F1461" s="241"/>
      <c r="G1461" s="241"/>
      <c r="H1461" s="241"/>
      <c r="I1461" s="241"/>
      <c r="J1461" s="1112"/>
      <c r="K1461" s="1112"/>
      <c r="L1461" s="1112"/>
      <c r="M1461" s="1112"/>
      <c r="N1461" s="1029" t="s">
        <v>526</v>
      </c>
      <c r="O1461" s="240"/>
    </row>
    <row r="1462" spans="1:15" ht="25.5" x14ac:dyDescent="0.2">
      <c r="A1462" s="1107"/>
      <c r="B1462" s="1110"/>
      <c r="C1462" s="107" t="s">
        <v>344</v>
      </c>
      <c r="D1462" s="199">
        <v>5896</v>
      </c>
      <c r="E1462" s="241"/>
      <c r="F1462" s="241"/>
      <c r="G1462" s="241"/>
      <c r="H1462" s="241"/>
      <c r="I1462" s="241"/>
      <c r="J1462" s="1112"/>
      <c r="K1462" s="1112"/>
      <c r="L1462" s="1112"/>
      <c r="M1462" s="1112"/>
      <c r="N1462" s="1031"/>
      <c r="O1462" s="240"/>
    </row>
    <row r="1463" spans="1:15" ht="63.75" x14ac:dyDescent="0.2">
      <c r="A1463" s="864">
        <v>227</v>
      </c>
      <c r="B1463" s="112" t="s">
        <v>3166</v>
      </c>
      <c r="C1463" s="113" t="s">
        <v>1702</v>
      </c>
      <c r="D1463" s="126">
        <v>24</v>
      </c>
      <c r="E1463" s="279">
        <v>26</v>
      </c>
      <c r="F1463" s="279">
        <v>28</v>
      </c>
      <c r="G1463" s="279">
        <v>30</v>
      </c>
      <c r="H1463" s="279">
        <v>32</v>
      </c>
      <c r="I1463" s="279">
        <v>33</v>
      </c>
      <c r="J1463" s="701">
        <f>SUM(J1464:J1478)</f>
        <v>6.4</v>
      </c>
      <c r="K1463" s="701">
        <f>SUM(K1464:K1478)</f>
        <v>6.4</v>
      </c>
      <c r="L1463" s="701">
        <f>SUM(L1464:L1478)</f>
        <v>0</v>
      </c>
      <c r="M1463" s="701">
        <f>SUM(M1464:M1478)</f>
        <v>0</v>
      </c>
      <c r="N1463" s="242" t="s">
        <v>524</v>
      </c>
      <c r="O1463" s="242" t="s">
        <v>16</v>
      </c>
    </row>
    <row r="1464" spans="1:15" ht="25.5" x14ac:dyDescent="0.2">
      <c r="A1464" s="866" t="s">
        <v>2973</v>
      </c>
      <c r="B1464" s="109" t="s">
        <v>2210</v>
      </c>
      <c r="C1464" s="110" t="s">
        <v>967</v>
      </c>
      <c r="D1464" s="123"/>
      <c r="E1464" s="243" t="s">
        <v>103</v>
      </c>
      <c r="F1464" s="243" t="s">
        <v>103</v>
      </c>
      <c r="G1464" s="243" t="s">
        <v>103</v>
      </c>
      <c r="H1464" s="243" t="s">
        <v>103</v>
      </c>
      <c r="I1464" s="243" t="s">
        <v>103</v>
      </c>
      <c r="J1464" s="684">
        <v>0.2</v>
      </c>
      <c r="K1464" s="684">
        <v>0.2</v>
      </c>
      <c r="L1464" s="646"/>
      <c r="M1464" s="646"/>
      <c r="N1464" s="245" t="s">
        <v>974</v>
      </c>
      <c r="O1464" s="245" t="s">
        <v>16</v>
      </c>
    </row>
    <row r="1465" spans="1:15" ht="38.25" x14ac:dyDescent="0.2">
      <c r="A1465" s="864" t="s">
        <v>2974</v>
      </c>
      <c r="B1465" s="109" t="s">
        <v>2433</v>
      </c>
      <c r="C1465" s="110" t="s">
        <v>968</v>
      </c>
      <c r="D1465" s="123"/>
      <c r="E1465" s="243" t="s">
        <v>103</v>
      </c>
      <c r="F1465" s="243" t="s">
        <v>103</v>
      </c>
      <c r="G1465" s="243" t="s">
        <v>103</v>
      </c>
      <c r="H1465" s="243" t="s">
        <v>103</v>
      </c>
      <c r="I1465" s="243" t="s">
        <v>103</v>
      </c>
      <c r="J1465" s="684">
        <v>0.1</v>
      </c>
      <c r="K1465" s="684">
        <v>0.1</v>
      </c>
      <c r="L1465" s="646"/>
      <c r="M1465" s="646"/>
      <c r="N1465" s="245" t="s">
        <v>524</v>
      </c>
      <c r="O1465" s="245" t="s">
        <v>16</v>
      </c>
    </row>
    <row r="1466" spans="1:15" ht="51" x14ac:dyDescent="0.2">
      <c r="A1466" s="866" t="s">
        <v>2975</v>
      </c>
      <c r="B1466" s="109" t="s">
        <v>2567</v>
      </c>
      <c r="C1466" s="110" t="s">
        <v>346</v>
      </c>
      <c r="D1466" s="123"/>
      <c r="E1466" s="243" t="s">
        <v>103</v>
      </c>
      <c r="F1466" s="243" t="s">
        <v>103</v>
      </c>
      <c r="G1466" s="243" t="s">
        <v>103</v>
      </c>
      <c r="H1466" s="243" t="s">
        <v>103</v>
      </c>
      <c r="I1466" s="243" t="s">
        <v>103</v>
      </c>
      <c r="J1466" s="684">
        <v>0.2</v>
      </c>
      <c r="K1466" s="684">
        <v>0.2</v>
      </c>
      <c r="L1466" s="646"/>
      <c r="M1466" s="646"/>
      <c r="N1466" s="245" t="s">
        <v>524</v>
      </c>
      <c r="O1466" s="245" t="s">
        <v>16</v>
      </c>
    </row>
    <row r="1467" spans="1:15" ht="25.5" x14ac:dyDescent="0.2">
      <c r="A1467" s="864" t="s">
        <v>2976</v>
      </c>
      <c r="B1467" s="109" t="s">
        <v>2641</v>
      </c>
      <c r="C1467" s="110" t="s">
        <v>347</v>
      </c>
      <c r="D1467" s="123"/>
      <c r="E1467" s="243" t="s">
        <v>103</v>
      </c>
      <c r="F1467" s="243" t="s">
        <v>103</v>
      </c>
      <c r="G1467" s="243" t="s">
        <v>103</v>
      </c>
      <c r="H1467" s="243" t="s">
        <v>103</v>
      </c>
      <c r="I1467" s="243" t="s">
        <v>103</v>
      </c>
      <c r="J1467" s="684">
        <v>1</v>
      </c>
      <c r="K1467" s="684">
        <v>1</v>
      </c>
      <c r="L1467" s="646"/>
      <c r="M1467" s="646"/>
      <c r="N1467" s="245" t="s">
        <v>3189</v>
      </c>
      <c r="O1467" s="245" t="s">
        <v>16</v>
      </c>
    </row>
    <row r="1468" spans="1:15" ht="51" x14ac:dyDescent="0.2">
      <c r="A1468" s="866" t="s">
        <v>2977</v>
      </c>
      <c r="B1468" s="109" t="s">
        <v>2728</v>
      </c>
      <c r="C1468" s="110" t="s">
        <v>345</v>
      </c>
      <c r="D1468" s="123"/>
      <c r="E1468" s="243" t="s">
        <v>103</v>
      </c>
      <c r="F1468" s="243" t="s">
        <v>103</v>
      </c>
      <c r="G1468" s="243" t="s">
        <v>103</v>
      </c>
      <c r="H1468" s="243" t="s">
        <v>103</v>
      </c>
      <c r="I1468" s="243" t="s">
        <v>103</v>
      </c>
      <c r="J1468" s="684">
        <v>0.2</v>
      </c>
      <c r="K1468" s="684">
        <v>0.2</v>
      </c>
      <c r="L1468" s="646"/>
      <c r="M1468" s="646"/>
      <c r="N1468" s="245" t="s">
        <v>3189</v>
      </c>
      <c r="O1468" s="245" t="s">
        <v>16</v>
      </c>
    </row>
    <row r="1469" spans="1:15" ht="38.25" x14ac:dyDescent="0.2">
      <c r="A1469" s="864" t="s">
        <v>2978</v>
      </c>
      <c r="B1469" s="109" t="s">
        <v>2777</v>
      </c>
      <c r="C1469" s="110" t="s">
        <v>68</v>
      </c>
      <c r="D1469" s="123"/>
      <c r="E1469" s="243" t="s">
        <v>103</v>
      </c>
      <c r="F1469" s="243" t="s">
        <v>103</v>
      </c>
      <c r="G1469" s="243" t="s">
        <v>103</v>
      </c>
      <c r="H1469" s="243" t="s">
        <v>103</v>
      </c>
      <c r="I1469" s="243" t="s">
        <v>103</v>
      </c>
      <c r="J1469" s="684">
        <v>0.2</v>
      </c>
      <c r="K1469" s="684">
        <v>0.2</v>
      </c>
      <c r="L1469" s="646"/>
      <c r="M1469" s="646"/>
      <c r="N1469" s="245" t="s">
        <v>527</v>
      </c>
      <c r="O1469" s="245" t="s">
        <v>16</v>
      </c>
    </row>
    <row r="1470" spans="1:15" ht="51" x14ac:dyDescent="0.2">
      <c r="A1470" s="866" t="s">
        <v>2979</v>
      </c>
      <c r="B1470" s="109" t="s">
        <v>2834</v>
      </c>
      <c r="C1470" s="110" t="s">
        <v>1577</v>
      </c>
      <c r="D1470" s="123"/>
      <c r="E1470" s="243" t="s">
        <v>103</v>
      </c>
      <c r="F1470" s="243" t="s">
        <v>103</v>
      </c>
      <c r="G1470" s="243" t="s">
        <v>103</v>
      </c>
      <c r="H1470" s="243" t="s">
        <v>103</v>
      </c>
      <c r="I1470" s="243" t="s">
        <v>103</v>
      </c>
      <c r="J1470" s="684">
        <v>0.5</v>
      </c>
      <c r="K1470" s="684">
        <v>0.5</v>
      </c>
      <c r="L1470" s="646"/>
      <c r="M1470" s="646"/>
      <c r="N1470" s="245" t="s">
        <v>527</v>
      </c>
      <c r="O1470" s="245" t="s">
        <v>16</v>
      </c>
    </row>
    <row r="1471" spans="1:15" ht="25.5" x14ac:dyDescent="0.2">
      <c r="A1471" s="864" t="s">
        <v>2980</v>
      </c>
      <c r="B1471" s="109" t="s">
        <v>2857</v>
      </c>
      <c r="C1471" s="110" t="s">
        <v>348</v>
      </c>
      <c r="D1471" s="123"/>
      <c r="E1471" s="243" t="s">
        <v>103</v>
      </c>
      <c r="F1471" s="243" t="s">
        <v>103</v>
      </c>
      <c r="G1471" s="243" t="s">
        <v>103</v>
      </c>
      <c r="H1471" s="243" t="s">
        <v>103</v>
      </c>
      <c r="I1471" s="243" t="s">
        <v>103</v>
      </c>
      <c r="J1471" s="684">
        <v>0.7</v>
      </c>
      <c r="K1471" s="684">
        <v>0.7</v>
      </c>
      <c r="L1471" s="646"/>
      <c r="M1471" s="646"/>
      <c r="N1471" s="245" t="s">
        <v>528</v>
      </c>
      <c r="O1471" s="245" t="s">
        <v>16</v>
      </c>
    </row>
    <row r="1472" spans="1:15" ht="51" x14ac:dyDescent="0.2">
      <c r="A1472" s="866" t="s">
        <v>2981</v>
      </c>
      <c r="B1472" s="109" t="s">
        <v>2876</v>
      </c>
      <c r="C1472" s="110" t="s">
        <v>349</v>
      </c>
      <c r="D1472" s="123"/>
      <c r="E1472" s="243" t="s">
        <v>103</v>
      </c>
      <c r="F1472" s="243" t="s">
        <v>103</v>
      </c>
      <c r="G1472" s="243" t="s">
        <v>103</v>
      </c>
      <c r="H1472" s="243" t="s">
        <v>103</v>
      </c>
      <c r="I1472" s="243" t="s">
        <v>103</v>
      </c>
      <c r="J1472" s="684">
        <v>0.2</v>
      </c>
      <c r="K1472" s="684">
        <v>0.2</v>
      </c>
      <c r="L1472" s="646"/>
      <c r="M1472" s="646"/>
      <c r="N1472" s="245" t="s">
        <v>528</v>
      </c>
      <c r="O1472" s="245" t="s">
        <v>16</v>
      </c>
    </row>
    <row r="1473" spans="1:15" ht="51" x14ac:dyDescent="0.2">
      <c r="A1473" s="864" t="s">
        <v>2982</v>
      </c>
      <c r="B1473" s="109" t="s">
        <v>2891</v>
      </c>
      <c r="C1473" s="110" t="s">
        <v>969</v>
      </c>
      <c r="D1473" s="123"/>
      <c r="E1473" s="243"/>
      <c r="F1473" s="243" t="s">
        <v>103</v>
      </c>
      <c r="G1473" s="243" t="s">
        <v>103</v>
      </c>
      <c r="H1473" s="243" t="s">
        <v>103</v>
      </c>
      <c r="I1473" s="243" t="s">
        <v>103</v>
      </c>
      <c r="J1473" s="684">
        <v>1</v>
      </c>
      <c r="K1473" s="684">
        <v>1</v>
      </c>
      <c r="L1473" s="646"/>
      <c r="M1473" s="646"/>
      <c r="N1473" s="245" t="s">
        <v>975</v>
      </c>
      <c r="O1473" s="245" t="s">
        <v>16</v>
      </c>
    </row>
    <row r="1474" spans="1:15" ht="76.5" x14ac:dyDescent="0.2">
      <c r="A1474" s="866" t="s">
        <v>2983</v>
      </c>
      <c r="B1474" s="109" t="s">
        <v>2205</v>
      </c>
      <c r="C1474" s="110" t="s">
        <v>970</v>
      </c>
      <c r="D1474" s="123"/>
      <c r="E1474" s="243"/>
      <c r="F1474" s="243" t="s">
        <v>103</v>
      </c>
      <c r="G1474" s="243" t="s">
        <v>103</v>
      </c>
      <c r="H1474" s="243" t="s">
        <v>103</v>
      </c>
      <c r="I1474" s="243" t="s">
        <v>103</v>
      </c>
      <c r="J1474" s="684">
        <v>0.2</v>
      </c>
      <c r="K1474" s="684">
        <v>0.2</v>
      </c>
      <c r="L1474" s="646"/>
      <c r="M1474" s="646"/>
      <c r="N1474" s="245" t="s">
        <v>529</v>
      </c>
      <c r="O1474" s="245" t="s">
        <v>16</v>
      </c>
    </row>
    <row r="1475" spans="1:15" ht="38.25" x14ac:dyDescent="0.2">
      <c r="A1475" s="864" t="s">
        <v>2992</v>
      </c>
      <c r="B1475" s="109" t="s">
        <v>2342</v>
      </c>
      <c r="C1475" s="110" t="s">
        <v>350</v>
      </c>
      <c r="D1475" s="123"/>
      <c r="E1475" s="243" t="s">
        <v>103</v>
      </c>
      <c r="F1475" s="243" t="s">
        <v>103</v>
      </c>
      <c r="G1475" s="243" t="s">
        <v>103</v>
      </c>
      <c r="H1475" s="243" t="s">
        <v>103</v>
      </c>
      <c r="I1475" s="243" t="s">
        <v>103</v>
      </c>
      <c r="J1475" s="684">
        <v>0.2</v>
      </c>
      <c r="K1475" s="684">
        <v>0.2</v>
      </c>
      <c r="L1475" s="646"/>
      <c r="M1475" s="646"/>
      <c r="N1475" s="245" t="s">
        <v>525</v>
      </c>
      <c r="O1475" s="245" t="s">
        <v>16</v>
      </c>
    </row>
    <row r="1476" spans="1:15" ht="114.75" x14ac:dyDescent="0.2">
      <c r="A1476" s="866" t="s">
        <v>2993</v>
      </c>
      <c r="B1476" s="109" t="s">
        <v>2447</v>
      </c>
      <c r="C1476" s="110" t="s">
        <v>971</v>
      </c>
      <c r="D1476" s="123"/>
      <c r="E1476" s="243" t="s">
        <v>103</v>
      </c>
      <c r="F1476" s="243" t="s">
        <v>103</v>
      </c>
      <c r="G1476" s="243" t="s">
        <v>103</v>
      </c>
      <c r="H1476" s="243" t="s">
        <v>103</v>
      </c>
      <c r="I1476" s="243" t="s">
        <v>103</v>
      </c>
      <c r="J1476" s="684">
        <v>0.5</v>
      </c>
      <c r="K1476" s="684">
        <v>0.5</v>
      </c>
      <c r="L1476" s="646"/>
      <c r="M1476" s="646"/>
      <c r="N1476" s="245" t="s">
        <v>976</v>
      </c>
      <c r="O1476" s="245" t="s">
        <v>16</v>
      </c>
    </row>
    <row r="1477" spans="1:15" ht="51" x14ac:dyDescent="0.2">
      <c r="A1477" s="864" t="s">
        <v>3014</v>
      </c>
      <c r="B1477" s="109" t="s">
        <v>2672</v>
      </c>
      <c r="C1477" s="110" t="s">
        <v>351</v>
      </c>
      <c r="D1477" s="123"/>
      <c r="E1477" s="243" t="s">
        <v>103</v>
      </c>
      <c r="F1477" s="243" t="s">
        <v>103</v>
      </c>
      <c r="G1477" s="243" t="s">
        <v>103</v>
      </c>
      <c r="H1477" s="243" t="s">
        <v>103</v>
      </c>
      <c r="I1477" s="243" t="s">
        <v>103</v>
      </c>
      <c r="J1477" s="684">
        <v>0.2</v>
      </c>
      <c r="K1477" s="684">
        <v>0.2</v>
      </c>
      <c r="L1477" s="646"/>
      <c r="M1477" s="646"/>
      <c r="N1477" s="245" t="s">
        <v>977</v>
      </c>
      <c r="O1477" s="245" t="s">
        <v>16</v>
      </c>
    </row>
    <row r="1478" spans="1:15" ht="25.5" x14ac:dyDescent="0.2">
      <c r="A1478" s="866" t="s">
        <v>3015</v>
      </c>
      <c r="B1478" s="109" t="s">
        <v>2673</v>
      </c>
      <c r="C1478" s="110" t="s">
        <v>425</v>
      </c>
      <c r="D1478" s="123"/>
      <c r="E1478" s="243" t="s">
        <v>103</v>
      </c>
      <c r="F1478" s="243" t="s">
        <v>103</v>
      </c>
      <c r="G1478" s="243" t="s">
        <v>103</v>
      </c>
      <c r="H1478" s="243" t="s">
        <v>103</v>
      </c>
      <c r="I1478" s="243" t="s">
        <v>103</v>
      </c>
      <c r="J1478" s="684">
        <v>1</v>
      </c>
      <c r="K1478" s="684">
        <v>1</v>
      </c>
      <c r="L1478" s="646"/>
      <c r="M1478" s="646"/>
      <c r="N1478" s="245" t="s">
        <v>977</v>
      </c>
      <c r="O1478" s="245" t="s">
        <v>16</v>
      </c>
    </row>
    <row r="1479" spans="1:15" ht="38.25" x14ac:dyDescent="0.2">
      <c r="A1479" s="864">
        <v>228</v>
      </c>
      <c r="B1479" s="114" t="s">
        <v>3167</v>
      </c>
      <c r="C1479" s="106" t="s">
        <v>1701</v>
      </c>
      <c r="D1479" s="463" t="s">
        <v>662</v>
      </c>
      <c r="E1479" s="463" t="s">
        <v>2020</v>
      </c>
      <c r="F1479" s="463" t="s">
        <v>2021</v>
      </c>
      <c r="G1479" s="463" t="s">
        <v>2022</v>
      </c>
      <c r="H1479" s="463" t="s">
        <v>2023</v>
      </c>
      <c r="I1479" s="463" t="s">
        <v>2024</v>
      </c>
      <c r="J1479" s="705">
        <f>J1480</f>
        <v>6.6000000000000005</v>
      </c>
      <c r="K1479" s="705">
        <f>K1480</f>
        <v>6.6000000000000005</v>
      </c>
      <c r="L1479" s="705">
        <f>L1480</f>
        <v>0</v>
      </c>
      <c r="M1479" s="705">
        <f>M1480</f>
        <v>0</v>
      </c>
      <c r="N1479" s="465" t="s">
        <v>1010</v>
      </c>
      <c r="O1479" s="465" t="s">
        <v>17</v>
      </c>
    </row>
    <row r="1480" spans="1:15" ht="51" x14ac:dyDescent="0.2">
      <c r="A1480" s="1105">
        <v>229</v>
      </c>
      <c r="B1480" s="1108" t="s">
        <v>3168</v>
      </c>
      <c r="C1480" s="107" t="s">
        <v>1700</v>
      </c>
      <c r="D1480" s="464" t="s">
        <v>662</v>
      </c>
      <c r="E1480" s="464" t="s">
        <v>2012</v>
      </c>
      <c r="F1480" s="464" t="s">
        <v>2012</v>
      </c>
      <c r="G1480" s="464" t="s">
        <v>2012</v>
      </c>
      <c r="H1480" s="464" t="s">
        <v>2012</v>
      </c>
      <c r="I1480" s="464" t="s">
        <v>2012</v>
      </c>
      <c r="J1480" s="1112">
        <f>J1482</f>
        <v>6.6000000000000005</v>
      </c>
      <c r="K1480" s="1112">
        <f>K1482</f>
        <v>6.6000000000000005</v>
      </c>
      <c r="L1480" s="1112">
        <f>L1482</f>
        <v>0</v>
      </c>
      <c r="M1480" s="1112">
        <f>M1482</f>
        <v>0</v>
      </c>
      <c r="N1480" s="466" t="s">
        <v>1010</v>
      </c>
      <c r="O1480" s="466" t="s">
        <v>17</v>
      </c>
    </row>
    <row r="1481" spans="1:15" x14ac:dyDescent="0.2">
      <c r="A1481" s="1107"/>
      <c r="B1481" s="1110"/>
      <c r="C1481" s="107" t="s">
        <v>426</v>
      </c>
      <c r="D1481" s="464" t="s">
        <v>662</v>
      </c>
      <c r="E1481" s="464" t="s">
        <v>2019</v>
      </c>
      <c r="F1481" s="464" t="s">
        <v>2019</v>
      </c>
      <c r="G1481" s="464" t="s">
        <v>2019</v>
      </c>
      <c r="H1481" s="464" t="s">
        <v>2019</v>
      </c>
      <c r="I1481" s="464" t="s">
        <v>2019</v>
      </c>
      <c r="J1481" s="1112"/>
      <c r="K1481" s="1112"/>
      <c r="L1481" s="1112"/>
      <c r="M1481" s="1112"/>
      <c r="N1481" s="466" t="s">
        <v>1010</v>
      </c>
      <c r="O1481" s="466"/>
    </row>
    <row r="1482" spans="1:15" ht="63.75" x14ac:dyDescent="0.2">
      <c r="A1482" s="1105">
        <v>230</v>
      </c>
      <c r="B1482" s="1077" t="s">
        <v>3169</v>
      </c>
      <c r="C1482" s="113" t="s">
        <v>1909</v>
      </c>
      <c r="D1482" s="468" t="s">
        <v>662</v>
      </c>
      <c r="E1482" s="468" t="s">
        <v>2019</v>
      </c>
      <c r="F1482" s="468" t="s">
        <v>2019</v>
      </c>
      <c r="G1482" s="468" t="s">
        <v>2019</v>
      </c>
      <c r="H1482" s="468" t="s">
        <v>2019</v>
      </c>
      <c r="I1482" s="468" t="s">
        <v>2019</v>
      </c>
      <c r="J1482" s="1097">
        <f>SUM(J1484:J1492)</f>
        <v>6.6000000000000005</v>
      </c>
      <c r="K1482" s="1097">
        <f>SUM(K1484:K1492)</f>
        <v>6.6000000000000005</v>
      </c>
      <c r="L1482" s="1097">
        <f>SUM(L1484:L1492)</f>
        <v>0</v>
      </c>
      <c r="M1482" s="1097">
        <f>SUM(M1484:M1492)</f>
        <v>0</v>
      </c>
      <c r="N1482" s="467" t="s">
        <v>524</v>
      </c>
      <c r="O1482" s="467" t="s">
        <v>17</v>
      </c>
    </row>
    <row r="1483" spans="1:15" ht="38.25" x14ac:dyDescent="0.2">
      <c r="A1483" s="1107"/>
      <c r="B1483" s="1078"/>
      <c r="C1483" s="113" t="s">
        <v>427</v>
      </c>
      <c r="D1483" s="468" t="s">
        <v>662</v>
      </c>
      <c r="E1483" s="468" t="s">
        <v>2019</v>
      </c>
      <c r="F1483" s="468" t="s">
        <v>2019</v>
      </c>
      <c r="G1483" s="468" t="s">
        <v>2019</v>
      </c>
      <c r="H1483" s="468" t="s">
        <v>2019</v>
      </c>
      <c r="I1483" s="468" t="s">
        <v>2019</v>
      </c>
      <c r="J1483" s="1097"/>
      <c r="K1483" s="1097"/>
      <c r="L1483" s="1097"/>
      <c r="M1483" s="1097"/>
      <c r="N1483" s="467" t="s">
        <v>1010</v>
      </c>
      <c r="O1483" s="467"/>
    </row>
    <row r="1484" spans="1:15" ht="51" x14ac:dyDescent="0.2">
      <c r="A1484" s="866" t="s">
        <v>2973</v>
      </c>
      <c r="B1484" s="115" t="s">
        <v>2211</v>
      </c>
      <c r="C1484" s="111" t="s">
        <v>428</v>
      </c>
      <c r="D1484" s="125"/>
      <c r="E1484" s="247" t="s">
        <v>103</v>
      </c>
      <c r="F1484" s="247" t="s">
        <v>103</v>
      </c>
      <c r="G1484" s="247" t="s">
        <v>103</v>
      </c>
      <c r="H1484" s="247" t="s">
        <v>103</v>
      </c>
      <c r="I1484" s="247" t="s">
        <v>103</v>
      </c>
      <c r="J1484" s="684">
        <v>0.2</v>
      </c>
      <c r="K1484" s="684">
        <v>0.2</v>
      </c>
      <c r="L1484" s="646"/>
      <c r="M1484" s="646"/>
      <c r="N1484" s="248" t="s">
        <v>530</v>
      </c>
      <c r="O1484" s="248" t="s">
        <v>17</v>
      </c>
    </row>
    <row r="1485" spans="1:15" ht="38.25" x14ac:dyDescent="0.2">
      <c r="A1485" s="866" t="s">
        <v>2974</v>
      </c>
      <c r="B1485" s="109" t="s">
        <v>2434</v>
      </c>
      <c r="C1485" s="110" t="s">
        <v>1230</v>
      </c>
      <c r="D1485" s="123"/>
      <c r="E1485" s="243" t="s">
        <v>103</v>
      </c>
      <c r="F1485" s="243" t="s">
        <v>103</v>
      </c>
      <c r="G1485" s="243"/>
      <c r="H1485" s="243"/>
      <c r="I1485" s="243"/>
      <c r="J1485" s="684"/>
      <c r="K1485" s="684"/>
      <c r="L1485" s="646"/>
      <c r="M1485" s="646"/>
      <c r="N1485" s="245" t="s">
        <v>2025</v>
      </c>
      <c r="O1485" s="245"/>
    </row>
    <row r="1486" spans="1:15" ht="63.75" x14ac:dyDescent="0.2">
      <c r="A1486" s="866" t="s">
        <v>2975</v>
      </c>
      <c r="B1486" s="109" t="s">
        <v>2448</v>
      </c>
      <c r="C1486" s="110" t="s">
        <v>352</v>
      </c>
      <c r="D1486" s="123"/>
      <c r="E1486" s="243" t="s">
        <v>103</v>
      </c>
      <c r="F1486" s="243" t="s">
        <v>103</v>
      </c>
      <c r="G1486" s="243"/>
      <c r="H1486" s="243"/>
      <c r="I1486" s="243"/>
      <c r="J1486" s="684">
        <v>0.5</v>
      </c>
      <c r="K1486" s="684">
        <v>0.5</v>
      </c>
      <c r="L1486" s="646"/>
      <c r="M1486" s="646"/>
      <c r="N1486" s="245" t="s">
        <v>3299</v>
      </c>
      <c r="O1486" s="245" t="s">
        <v>17</v>
      </c>
    </row>
    <row r="1487" spans="1:15" ht="51" x14ac:dyDescent="0.2">
      <c r="A1487" s="866" t="s">
        <v>2976</v>
      </c>
      <c r="B1487" s="109" t="s">
        <v>2642</v>
      </c>
      <c r="C1487" s="110" t="s">
        <v>353</v>
      </c>
      <c r="D1487" s="123"/>
      <c r="E1487" s="244"/>
      <c r="F1487" s="243" t="s">
        <v>103</v>
      </c>
      <c r="G1487" s="244"/>
      <c r="H1487" s="244"/>
      <c r="I1487" s="243" t="s">
        <v>103</v>
      </c>
      <c r="J1487" s="684">
        <v>2</v>
      </c>
      <c r="K1487" s="684">
        <v>2</v>
      </c>
      <c r="L1487" s="646"/>
      <c r="M1487" s="646"/>
      <c r="N1487" s="245" t="s">
        <v>524</v>
      </c>
      <c r="O1487" s="245" t="s">
        <v>17</v>
      </c>
    </row>
    <row r="1488" spans="1:15" ht="63.75" x14ac:dyDescent="0.2">
      <c r="A1488" s="866" t="s">
        <v>2977</v>
      </c>
      <c r="B1488" s="109" t="s">
        <v>2729</v>
      </c>
      <c r="C1488" s="110" t="s">
        <v>354</v>
      </c>
      <c r="D1488" s="123"/>
      <c r="E1488" s="243" t="s">
        <v>103</v>
      </c>
      <c r="F1488" s="243" t="s">
        <v>103</v>
      </c>
      <c r="G1488" s="243" t="s">
        <v>103</v>
      </c>
      <c r="H1488" s="243" t="s">
        <v>103</v>
      </c>
      <c r="I1488" s="243" t="s">
        <v>103</v>
      </c>
      <c r="J1488" s="684">
        <v>0.2</v>
      </c>
      <c r="K1488" s="684">
        <v>0.2</v>
      </c>
      <c r="L1488" s="646"/>
      <c r="M1488" s="646"/>
      <c r="N1488" s="245" t="s">
        <v>524</v>
      </c>
      <c r="O1488" s="245" t="s">
        <v>17</v>
      </c>
    </row>
    <row r="1489" spans="1:15" ht="51" x14ac:dyDescent="0.2">
      <c r="A1489" s="866" t="s">
        <v>2978</v>
      </c>
      <c r="B1489" s="109" t="s">
        <v>2778</v>
      </c>
      <c r="C1489" s="110" t="s">
        <v>355</v>
      </c>
      <c r="D1489" s="123"/>
      <c r="E1489" s="243" t="s">
        <v>103</v>
      </c>
      <c r="F1489" s="243" t="s">
        <v>103</v>
      </c>
      <c r="G1489" s="243" t="s">
        <v>103</v>
      </c>
      <c r="H1489" s="243" t="s">
        <v>103</v>
      </c>
      <c r="I1489" s="243" t="s">
        <v>103</v>
      </c>
      <c r="J1489" s="684">
        <v>0.5</v>
      </c>
      <c r="K1489" s="684">
        <v>0.5</v>
      </c>
      <c r="L1489" s="646"/>
      <c r="M1489" s="646"/>
      <c r="N1489" s="245" t="s">
        <v>526</v>
      </c>
      <c r="O1489" s="245" t="s">
        <v>17</v>
      </c>
    </row>
    <row r="1490" spans="1:15" ht="38.25" x14ac:dyDescent="0.2">
      <c r="A1490" s="866" t="s">
        <v>2979</v>
      </c>
      <c r="B1490" s="109" t="s">
        <v>2835</v>
      </c>
      <c r="C1490" s="110" t="s">
        <v>128</v>
      </c>
      <c r="D1490" s="123"/>
      <c r="E1490" s="243" t="s">
        <v>103</v>
      </c>
      <c r="F1490" s="243" t="s">
        <v>103</v>
      </c>
      <c r="G1490" s="243" t="s">
        <v>103</v>
      </c>
      <c r="H1490" s="243" t="s">
        <v>103</v>
      </c>
      <c r="I1490" s="243" t="s">
        <v>103</v>
      </c>
      <c r="J1490" s="684">
        <v>1</v>
      </c>
      <c r="K1490" s="684">
        <v>1</v>
      </c>
      <c r="L1490" s="646"/>
      <c r="M1490" s="646"/>
      <c r="N1490" s="245" t="s">
        <v>531</v>
      </c>
      <c r="O1490" s="245" t="s">
        <v>17</v>
      </c>
    </row>
    <row r="1491" spans="1:15" ht="63.75" x14ac:dyDescent="0.2">
      <c r="A1491" s="866" t="s">
        <v>2980</v>
      </c>
      <c r="B1491" s="109" t="s">
        <v>2858</v>
      </c>
      <c r="C1491" s="110" t="s">
        <v>356</v>
      </c>
      <c r="D1491" s="123"/>
      <c r="E1491" s="243" t="s">
        <v>103</v>
      </c>
      <c r="F1491" s="243" t="s">
        <v>103</v>
      </c>
      <c r="G1491" s="243" t="s">
        <v>103</v>
      </c>
      <c r="H1491" s="243" t="s">
        <v>103</v>
      </c>
      <c r="I1491" s="243" t="s">
        <v>103</v>
      </c>
      <c r="J1491" s="684">
        <v>2</v>
      </c>
      <c r="K1491" s="684">
        <v>2</v>
      </c>
      <c r="L1491" s="646"/>
      <c r="M1491" s="646"/>
      <c r="N1491" s="245" t="s">
        <v>526</v>
      </c>
      <c r="O1491" s="245" t="s">
        <v>17</v>
      </c>
    </row>
    <row r="1492" spans="1:15" ht="25.5" x14ac:dyDescent="0.2">
      <c r="A1492" s="866" t="s">
        <v>2981</v>
      </c>
      <c r="B1492" s="109" t="s">
        <v>2877</v>
      </c>
      <c r="C1492" s="110" t="s">
        <v>357</v>
      </c>
      <c r="D1492" s="123"/>
      <c r="E1492" s="243" t="s">
        <v>103</v>
      </c>
      <c r="F1492" s="244"/>
      <c r="G1492" s="244"/>
      <c r="H1492" s="244"/>
      <c r="I1492" s="243"/>
      <c r="J1492" s="758">
        <v>0.2</v>
      </c>
      <c r="K1492" s="758">
        <v>0.2</v>
      </c>
      <c r="L1492" s="710"/>
      <c r="M1492" s="710"/>
      <c r="N1492" s="245" t="s">
        <v>532</v>
      </c>
      <c r="O1492" s="245" t="s">
        <v>17</v>
      </c>
    </row>
    <row r="1493" spans="1:15" x14ac:dyDescent="0.2">
      <c r="A1493" s="1099" t="s">
        <v>1824</v>
      </c>
      <c r="B1493" s="1099"/>
      <c r="C1493" s="1099"/>
      <c r="D1493" s="1099"/>
      <c r="E1493" s="1099"/>
      <c r="F1493" s="1099"/>
      <c r="G1493" s="1099"/>
      <c r="H1493" s="1099"/>
      <c r="I1493" s="1099"/>
      <c r="J1493" s="645">
        <f>J1424+J1443+J1479</f>
        <v>29.299999999999997</v>
      </c>
      <c r="K1493" s="645">
        <f>K1424+K1443+K1479</f>
        <v>25.3</v>
      </c>
      <c r="L1493" s="645">
        <f>L1424+L1443+L1479</f>
        <v>4</v>
      </c>
      <c r="M1493" s="645">
        <f>M1424+M1443+M1479</f>
        <v>0</v>
      </c>
      <c r="N1493" s="278"/>
      <c r="O1493" s="278"/>
    </row>
    <row r="1494" spans="1:15" x14ac:dyDescent="0.2">
      <c r="A1494" s="1099" t="s">
        <v>363</v>
      </c>
      <c r="B1494" s="1099"/>
      <c r="C1494" s="1099"/>
      <c r="D1494" s="1099"/>
      <c r="E1494" s="1099"/>
      <c r="F1494" s="1099"/>
      <c r="G1494" s="1099"/>
      <c r="H1494" s="1099"/>
      <c r="I1494" s="1099"/>
      <c r="J1494" s="572">
        <f>SUM(K1494:M1494)</f>
        <v>100</v>
      </c>
      <c r="K1494" s="645">
        <f>K1493/$J1493*100</f>
        <v>86.348122866894201</v>
      </c>
      <c r="L1494" s="645">
        <f>L1493/$J1493*100</f>
        <v>13.651877133105803</v>
      </c>
      <c r="M1494" s="645">
        <f>M1493/$J1493*100</f>
        <v>0</v>
      </c>
      <c r="N1494" s="278"/>
      <c r="O1494" s="438"/>
    </row>
    <row r="1495" spans="1:15" ht="15.75" x14ac:dyDescent="0.2">
      <c r="A1495" s="1046" t="s">
        <v>2970</v>
      </c>
      <c r="B1495" s="1046"/>
      <c r="C1495" s="1046"/>
      <c r="D1495" s="1046"/>
      <c r="E1495" s="1046"/>
      <c r="F1495" s="1046"/>
      <c r="G1495" s="1046"/>
      <c r="H1495" s="1046"/>
      <c r="I1495" s="1046"/>
      <c r="J1495" s="1046"/>
      <c r="K1495" s="1046"/>
      <c r="L1495" s="1046"/>
      <c r="M1495" s="1046"/>
      <c r="N1495" s="1046"/>
      <c r="O1495" s="1046"/>
    </row>
    <row r="1496" spans="1:15" ht="38.25" x14ac:dyDescent="0.2">
      <c r="A1496" s="859">
        <v>231</v>
      </c>
      <c r="B1496" s="803" t="s">
        <v>3170</v>
      </c>
      <c r="C1496" s="26" t="s">
        <v>1105</v>
      </c>
      <c r="D1496" s="804" t="s">
        <v>662</v>
      </c>
      <c r="E1496" s="804"/>
      <c r="F1496" s="804"/>
      <c r="G1496" s="804"/>
      <c r="H1496" s="804"/>
      <c r="I1496" s="804"/>
      <c r="J1496" s="704">
        <f>J1497+J1511</f>
        <v>16.399999999999999</v>
      </c>
      <c r="K1496" s="704">
        <f>K1497+K1511</f>
        <v>2.4000000000000004</v>
      </c>
      <c r="L1496" s="704">
        <f>L1497+L1511</f>
        <v>13.000000000000002</v>
      </c>
      <c r="M1496" s="704">
        <f>M1497+M1511</f>
        <v>1</v>
      </c>
      <c r="N1496" s="811" t="s">
        <v>358</v>
      </c>
      <c r="O1496" s="801"/>
    </row>
    <row r="1497" spans="1:15" ht="51" x14ac:dyDescent="0.2">
      <c r="A1497" s="1052">
        <v>232</v>
      </c>
      <c r="B1497" s="1100" t="s">
        <v>3171</v>
      </c>
      <c r="C1497" s="2" t="s">
        <v>2026</v>
      </c>
      <c r="D1497" s="235">
        <v>8</v>
      </c>
      <c r="E1497" s="235">
        <v>20</v>
      </c>
      <c r="F1497" s="235">
        <v>32</v>
      </c>
      <c r="G1497" s="235">
        <v>38</v>
      </c>
      <c r="H1497" s="235">
        <v>45</v>
      </c>
      <c r="I1497" s="235">
        <v>58</v>
      </c>
      <c r="J1497" s="1112">
        <f>J1500</f>
        <v>11.200000000000001</v>
      </c>
      <c r="K1497" s="1112">
        <f>K1500</f>
        <v>0.7</v>
      </c>
      <c r="L1497" s="1112">
        <f>L1500</f>
        <v>10.500000000000002</v>
      </c>
      <c r="M1497" s="1112">
        <f>M1500</f>
        <v>0</v>
      </c>
      <c r="N1497" s="340" t="s">
        <v>2027</v>
      </c>
      <c r="O1497" s="961" t="s">
        <v>543</v>
      </c>
    </row>
    <row r="1498" spans="1:15" x14ac:dyDescent="0.2">
      <c r="A1498" s="1053"/>
      <c r="B1498" s="1091"/>
      <c r="C1498" s="2" t="s">
        <v>2031</v>
      </c>
      <c r="D1498" s="235">
        <v>37</v>
      </c>
      <c r="E1498" s="235">
        <v>68</v>
      </c>
      <c r="F1498" s="235">
        <v>68</v>
      </c>
      <c r="G1498" s="235">
        <v>68</v>
      </c>
      <c r="H1498" s="235">
        <v>68</v>
      </c>
      <c r="I1498" s="235">
        <v>68</v>
      </c>
      <c r="J1498" s="1112"/>
      <c r="K1498" s="1112"/>
      <c r="L1498" s="1112"/>
      <c r="M1498" s="1112"/>
      <c r="N1498" s="340" t="s">
        <v>481</v>
      </c>
      <c r="O1498" s="962"/>
    </row>
    <row r="1499" spans="1:15" ht="25.5" x14ac:dyDescent="0.2">
      <c r="A1499" s="1054"/>
      <c r="B1499" s="1092"/>
      <c r="C1499" s="2" t="s">
        <v>2032</v>
      </c>
      <c r="D1499" s="235">
        <v>112</v>
      </c>
      <c r="E1499" s="235">
        <v>140</v>
      </c>
      <c r="F1499" s="235">
        <v>160</v>
      </c>
      <c r="G1499" s="235">
        <v>180</v>
      </c>
      <c r="H1499" s="235">
        <v>200</v>
      </c>
      <c r="I1499" s="235">
        <v>240</v>
      </c>
      <c r="J1499" s="1112"/>
      <c r="K1499" s="1112"/>
      <c r="L1499" s="1112"/>
      <c r="M1499" s="1112"/>
      <c r="N1499" s="340" t="s">
        <v>2028</v>
      </c>
      <c r="O1499" s="963"/>
    </row>
    <row r="1500" spans="1:15" ht="51" x14ac:dyDescent="0.2">
      <c r="A1500" s="990">
        <v>233</v>
      </c>
      <c r="B1500" s="934" t="s">
        <v>3172</v>
      </c>
      <c r="C1500" s="4" t="s">
        <v>1697</v>
      </c>
      <c r="D1500" s="126">
        <v>120</v>
      </c>
      <c r="E1500" s="126">
        <v>150</v>
      </c>
      <c r="F1500" s="126">
        <v>200</v>
      </c>
      <c r="G1500" s="126">
        <v>250</v>
      </c>
      <c r="H1500" s="126">
        <v>300</v>
      </c>
      <c r="I1500" s="126">
        <v>350</v>
      </c>
      <c r="J1500" s="1097">
        <f>SUM(J1502:J1510)</f>
        <v>11.200000000000001</v>
      </c>
      <c r="K1500" s="1097">
        <f>SUM(K1502:K1510)</f>
        <v>0.7</v>
      </c>
      <c r="L1500" s="1097">
        <f>SUM(L1502:L1510)</f>
        <v>10.500000000000002</v>
      </c>
      <c r="M1500" s="1097">
        <f>SUM(M1502:M1510)</f>
        <v>0</v>
      </c>
      <c r="N1500" s="4" t="s">
        <v>2030</v>
      </c>
      <c r="O1500" s="996" t="s">
        <v>543</v>
      </c>
    </row>
    <row r="1501" spans="1:15" ht="38.25" x14ac:dyDescent="0.2">
      <c r="A1501" s="991"/>
      <c r="B1501" s="936"/>
      <c r="C1501" s="4" t="s">
        <v>1224</v>
      </c>
      <c r="D1501" s="126">
        <v>3</v>
      </c>
      <c r="E1501" s="126">
        <v>20</v>
      </c>
      <c r="F1501" s="126">
        <v>30</v>
      </c>
      <c r="G1501" s="126">
        <v>18</v>
      </c>
      <c r="H1501" s="126"/>
      <c r="I1501" s="126"/>
      <c r="J1501" s="1097"/>
      <c r="K1501" s="1097"/>
      <c r="L1501" s="1097"/>
      <c r="M1501" s="1097"/>
      <c r="N1501" s="4" t="s">
        <v>2029</v>
      </c>
      <c r="O1501" s="997"/>
    </row>
    <row r="1502" spans="1:15" ht="51" x14ac:dyDescent="0.2">
      <c r="A1502" s="874" t="s">
        <v>2973</v>
      </c>
      <c r="B1502" s="51" t="s">
        <v>2212</v>
      </c>
      <c r="C1502" s="19" t="s">
        <v>429</v>
      </c>
      <c r="D1502" s="138"/>
      <c r="E1502" s="138" t="s">
        <v>0</v>
      </c>
      <c r="F1502" s="138"/>
      <c r="G1502" s="138"/>
      <c r="H1502" s="138"/>
      <c r="I1502" s="138"/>
      <c r="J1502" s="684">
        <v>0.3</v>
      </c>
      <c r="K1502" s="517">
        <v>0.1</v>
      </c>
      <c r="L1502" s="517">
        <v>0.2</v>
      </c>
      <c r="M1502" s="517"/>
      <c r="N1502" s="125" t="s">
        <v>358</v>
      </c>
      <c r="O1502" s="125" t="s">
        <v>543</v>
      </c>
    </row>
    <row r="1503" spans="1:15" ht="51" x14ac:dyDescent="0.2">
      <c r="A1503" s="874" t="s">
        <v>2974</v>
      </c>
      <c r="B1503" s="51" t="s">
        <v>2435</v>
      </c>
      <c r="C1503" s="19" t="s">
        <v>430</v>
      </c>
      <c r="D1503" s="138"/>
      <c r="E1503" s="138" t="s">
        <v>83</v>
      </c>
      <c r="F1503" s="138"/>
      <c r="G1503" s="138"/>
      <c r="H1503" s="138"/>
      <c r="I1503" s="138"/>
      <c r="J1503" s="514">
        <v>0.3</v>
      </c>
      <c r="K1503" s="513"/>
      <c r="L1503" s="514">
        <v>0.3</v>
      </c>
      <c r="M1503" s="513"/>
      <c r="N1503" s="125" t="s">
        <v>533</v>
      </c>
      <c r="O1503" s="125" t="s">
        <v>544</v>
      </c>
    </row>
    <row r="1504" spans="1:15" ht="51" x14ac:dyDescent="0.2">
      <c r="A1504" s="874" t="s">
        <v>2975</v>
      </c>
      <c r="B1504" s="51" t="s">
        <v>2449</v>
      </c>
      <c r="C1504" s="52" t="s">
        <v>1587</v>
      </c>
      <c r="D1504" s="125"/>
      <c r="E1504" s="138" t="s">
        <v>0</v>
      </c>
      <c r="F1504" s="138" t="s">
        <v>0</v>
      </c>
      <c r="G1504" s="125"/>
      <c r="H1504" s="125"/>
      <c r="I1504" s="125"/>
      <c r="J1504" s="684">
        <v>0.3</v>
      </c>
      <c r="K1504" s="517"/>
      <c r="L1504" s="517">
        <v>0.3</v>
      </c>
      <c r="M1504" s="517"/>
      <c r="N1504" s="125" t="s">
        <v>534</v>
      </c>
      <c r="O1504" s="125" t="s">
        <v>543</v>
      </c>
    </row>
    <row r="1505" spans="1:15" ht="38.25" x14ac:dyDescent="0.2">
      <c r="A1505" s="874" t="s">
        <v>2976</v>
      </c>
      <c r="B1505" s="51" t="s">
        <v>2643</v>
      </c>
      <c r="C1505" s="19" t="s">
        <v>73</v>
      </c>
      <c r="D1505" s="125"/>
      <c r="E1505" s="138" t="s">
        <v>0</v>
      </c>
      <c r="F1505" s="138"/>
      <c r="G1505" s="138"/>
      <c r="H1505" s="138"/>
      <c r="I1505" s="138"/>
      <c r="J1505" s="684">
        <v>7</v>
      </c>
      <c r="K1505" s="517"/>
      <c r="L1505" s="517">
        <v>7</v>
      </c>
      <c r="M1505" s="517"/>
      <c r="N1505" s="125" t="s">
        <v>535</v>
      </c>
      <c r="O1505" s="125" t="s">
        <v>544</v>
      </c>
    </row>
    <row r="1506" spans="1:15" ht="38.25" x14ac:dyDescent="0.2">
      <c r="A1506" s="874" t="s">
        <v>2977</v>
      </c>
      <c r="B1506" s="51" t="s">
        <v>2730</v>
      </c>
      <c r="C1506" s="19" t="s">
        <v>74</v>
      </c>
      <c r="D1506" s="125"/>
      <c r="E1506" s="138" t="s">
        <v>0</v>
      </c>
      <c r="F1506" s="138" t="s">
        <v>0</v>
      </c>
      <c r="G1506" s="138" t="s">
        <v>0</v>
      </c>
      <c r="H1506" s="138" t="s">
        <v>0</v>
      </c>
      <c r="I1506" s="138" t="s">
        <v>0</v>
      </c>
      <c r="J1506" s="684">
        <v>1.5</v>
      </c>
      <c r="K1506" s="517"/>
      <c r="L1506" s="517">
        <v>1.5</v>
      </c>
      <c r="M1506" s="517"/>
      <c r="N1506" s="125" t="s">
        <v>1907</v>
      </c>
      <c r="O1506" s="125" t="s">
        <v>544</v>
      </c>
    </row>
    <row r="1507" spans="1:15" ht="51" x14ac:dyDescent="0.2">
      <c r="A1507" s="874" t="s">
        <v>2978</v>
      </c>
      <c r="B1507" s="51" t="s">
        <v>2779</v>
      </c>
      <c r="C1507" s="19" t="s">
        <v>75</v>
      </c>
      <c r="D1507" s="138"/>
      <c r="E1507" s="138"/>
      <c r="F1507" s="138" t="s">
        <v>0</v>
      </c>
      <c r="G1507" s="138" t="s">
        <v>0</v>
      </c>
      <c r="H1507" s="138"/>
      <c r="I1507" s="138"/>
      <c r="J1507" s="684">
        <v>0.6</v>
      </c>
      <c r="K1507" s="517">
        <v>0.3</v>
      </c>
      <c r="L1507" s="517">
        <v>0.3</v>
      </c>
      <c r="M1507" s="517"/>
      <c r="N1507" s="125" t="s">
        <v>1907</v>
      </c>
      <c r="O1507" s="138" t="s">
        <v>545</v>
      </c>
    </row>
    <row r="1508" spans="1:15" ht="38.25" x14ac:dyDescent="0.2">
      <c r="A1508" s="874" t="s">
        <v>2979</v>
      </c>
      <c r="B1508" s="51" t="s">
        <v>2836</v>
      </c>
      <c r="C1508" s="19" t="s">
        <v>431</v>
      </c>
      <c r="D1508" s="138"/>
      <c r="E1508" s="138" t="s">
        <v>0</v>
      </c>
      <c r="F1508" s="138"/>
      <c r="G1508" s="138"/>
      <c r="H1508" s="138"/>
      <c r="I1508" s="138"/>
      <c r="J1508" s="684">
        <v>0.3</v>
      </c>
      <c r="K1508" s="517">
        <v>0.3</v>
      </c>
      <c r="L1508" s="517"/>
      <c r="M1508" s="517"/>
      <c r="N1508" s="125" t="s">
        <v>536</v>
      </c>
      <c r="O1508" s="138"/>
    </row>
    <row r="1509" spans="1:15" ht="38.25" x14ac:dyDescent="0.2">
      <c r="A1509" s="874" t="s">
        <v>2980</v>
      </c>
      <c r="B1509" s="51" t="s">
        <v>2859</v>
      </c>
      <c r="C1509" s="19" t="s">
        <v>432</v>
      </c>
      <c r="D1509" s="138"/>
      <c r="E1509" s="138"/>
      <c r="F1509" s="138"/>
      <c r="G1509" s="138" t="s">
        <v>0</v>
      </c>
      <c r="H1509" s="138"/>
      <c r="I1509" s="138"/>
      <c r="J1509" s="684">
        <v>0.6</v>
      </c>
      <c r="K1509" s="517"/>
      <c r="L1509" s="517">
        <v>0.6</v>
      </c>
      <c r="M1509" s="517"/>
      <c r="N1509" s="125" t="s">
        <v>1598</v>
      </c>
      <c r="O1509" s="138" t="s">
        <v>542</v>
      </c>
    </row>
    <row r="1510" spans="1:15" ht="38.25" x14ac:dyDescent="0.2">
      <c r="A1510" s="874" t="s">
        <v>2981</v>
      </c>
      <c r="B1510" s="51" t="s">
        <v>2878</v>
      </c>
      <c r="C1510" s="19" t="s">
        <v>264</v>
      </c>
      <c r="D1510" s="138"/>
      <c r="E1510" s="138" t="s">
        <v>0</v>
      </c>
      <c r="F1510" s="138"/>
      <c r="G1510" s="138"/>
      <c r="H1510" s="138"/>
      <c r="I1510" s="138"/>
      <c r="J1510" s="684">
        <v>0.3</v>
      </c>
      <c r="K1510" s="517"/>
      <c r="L1510" s="517">
        <v>0.3</v>
      </c>
      <c r="M1510" s="517"/>
      <c r="N1510" s="125" t="s">
        <v>537</v>
      </c>
      <c r="O1510" s="138" t="s">
        <v>76</v>
      </c>
    </row>
    <row r="1511" spans="1:15" ht="38.25" x14ac:dyDescent="0.2">
      <c r="A1511" s="874">
        <v>234</v>
      </c>
      <c r="B1511" s="102" t="s">
        <v>3173</v>
      </c>
      <c r="C1511" s="2" t="s">
        <v>1698</v>
      </c>
      <c r="D1511" s="235"/>
      <c r="E1511" s="235"/>
      <c r="F1511" s="235" t="s">
        <v>433</v>
      </c>
      <c r="G1511" s="235"/>
      <c r="H1511" s="235"/>
      <c r="I1511" s="235"/>
      <c r="J1511" s="706">
        <f>J1512</f>
        <v>5.1999999999999993</v>
      </c>
      <c r="K1511" s="706">
        <f>K1512</f>
        <v>1.7000000000000002</v>
      </c>
      <c r="L1511" s="706">
        <f>L1512</f>
        <v>2.5</v>
      </c>
      <c r="M1511" s="706">
        <f>M1512</f>
        <v>1</v>
      </c>
      <c r="N1511" s="908" t="s">
        <v>480</v>
      </c>
      <c r="O1511" s="120"/>
    </row>
    <row r="1512" spans="1:15" ht="51" x14ac:dyDescent="0.2">
      <c r="A1512" s="1052">
        <v>235</v>
      </c>
      <c r="B1512" s="1082" t="s">
        <v>3174</v>
      </c>
      <c r="C1512" s="4" t="s">
        <v>1699</v>
      </c>
      <c r="D1512" s="126"/>
      <c r="E1512" s="126"/>
      <c r="F1512" s="126" t="s">
        <v>433</v>
      </c>
      <c r="G1512" s="126"/>
      <c r="H1512" s="126"/>
      <c r="I1512" s="126"/>
      <c r="J1512" s="1097">
        <f>SUM(J1514:J1518)</f>
        <v>5.1999999999999993</v>
      </c>
      <c r="K1512" s="1097">
        <f>SUM(K1514:K1518)</f>
        <v>1.7000000000000002</v>
      </c>
      <c r="L1512" s="1097">
        <f>SUM(L1514:L1518)</f>
        <v>2.5</v>
      </c>
      <c r="M1512" s="1097">
        <f>SUM(M1514:M1518)</f>
        <v>1</v>
      </c>
      <c r="N1512" s="1097" t="s">
        <v>480</v>
      </c>
      <c r="O1512" s="1275"/>
    </row>
    <row r="1513" spans="1:15" ht="38.25" x14ac:dyDescent="0.2">
      <c r="A1513" s="1054"/>
      <c r="B1513" s="1084"/>
      <c r="C1513" s="4" t="s">
        <v>1225</v>
      </c>
      <c r="D1513" s="126" t="s">
        <v>662</v>
      </c>
      <c r="E1513" s="126"/>
      <c r="F1513" s="126"/>
      <c r="G1513" s="126"/>
      <c r="H1513" s="126"/>
      <c r="I1513" s="126"/>
      <c r="J1513" s="1097"/>
      <c r="K1513" s="1097"/>
      <c r="L1513" s="1097"/>
      <c r="M1513" s="1097"/>
      <c r="N1513" s="1097"/>
      <c r="O1513" s="1277"/>
    </row>
    <row r="1514" spans="1:15" ht="38.25" x14ac:dyDescent="0.2">
      <c r="A1514" s="872" t="s">
        <v>2973</v>
      </c>
      <c r="B1514" s="7" t="s">
        <v>2319</v>
      </c>
      <c r="C1514" s="19" t="s">
        <v>77</v>
      </c>
      <c r="D1514" s="249"/>
      <c r="E1514" s="138" t="s">
        <v>0</v>
      </c>
      <c r="F1514" s="138"/>
      <c r="G1514" s="138"/>
      <c r="H1514" s="138"/>
      <c r="I1514" s="138"/>
      <c r="J1514" s="684">
        <v>0.3</v>
      </c>
      <c r="K1514" s="517">
        <v>0.3</v>
      </c>
      <c r="L1514" s="517"/>
      <c r="M1514" s="517"/>
      <c r="N1514" s="125" t="s">
        <v>3190</v>
      </c>
      <c r="O1514" s="125" t="s">
        <v>546</v>
      </c>
    </row>
    <row r="1515" spans="1:15" ht="38.25" x14ac:dyDescent="0.2">
      <c r="A1515" s="872" t="s">
        <v>2974</v>
      </c>
      <c r="B1515" s="7" t="s">
        <v>2436</v>
      </c>
      <c r="C1515" s="19" t="s">
        <v>78</v>
      </c>
      <c r="D1515" s="249"/>
      <c r="E1515" s="138"/>
      <c r="F1515" s="138" t="s">
        <v>0</v>
      </c>
      <c r="G1515" s="138"/>
      <c r="H1515" s="138"/>
      <c r="I1515" s="138" t="s">
        <v>0</v>
      </c>
      <c r="J1515" s="684">
        <v>3</v>
      </c>
      <c r="K1515" s="517">
        <v>0.5</v>
      </c>
      <c r="L1515" s="517">
        <v>2.5</v>
      </c>
      <c r="M1515" s="517"/>
      <c r="N1515" s="125" t="s">
        <v>3191</v>
      </c>
      <c r="O1515" s="125" t="s">
        <v>546</v>
      </c>
    </row>
    <row r="1516" spans="1:15" ht="25.5" x14ac:dyDescent="0.2">
      <c r="A1516" s="872" t="s">
        <v>2975</v>
      </c>
      <c r="B1516" s="7" t="s">
        <v>2450</v>
      </c>
      <c r="C1516" s="19" t="s">
        <v>79</v>
      </c>
      <c r="D1516" s="249"/>
      <c r="E1516" s="138"/>
      <c r="F1516" s="138" t="s">
        <v>0</v>
      </c>
      <c r="G1516" s="138"/>
      <c r="H1516" s="138"/>
      <c r="I1516" s="138"/>
      <c r="J1516" s="684">
        <v>0.3</v>
      </c>
      <c r="K1516" s="517">
        <v>0.3</v>
      </c>
      <c r="L1516" s="517"/>
      <c r="M1516" s="517"/>
      <c r="N1516" s="125" t="s">
        <v>538</v>
      </c>
      <c r="O1516" s="249" t="s">
        <v>12</v>
      </c>
    </row>
    <row r="1517" spans="1:15" ht="51" x14ac:dyDescent="0.2">
      <c r="A1517" s="872" t="s">
        <v>2976</v>
      </c>
      <c r="B1517" s="7" t="s">
        <v>2644</v>
      </c>
      <c r="C1517" s="19" t="s">
        <v>80</v>
      </c>
      <c r="D1517" s="249"/>
      <c r="E1517" s="138" t="s">
        <v>0</v>
      </c>
      <c r="F1517" s="138"/>
      <c r="G1517" s="138" t="s">
        <v>12</v>
      </c>
      <c r="H1517" s="138"/>
      <c r="I1517" s="138"/>
      <c r="J1517" s="684">
        <v>0.1</v>
      </c>
      <c r="K1517" s="517">
        <v>0.1</v>
      </c>
      <c r="L1517" s="517"/>
      <c r="M1517" s="517"/>
      <c r="N1517" s="125" t="s">
        <v>539</v>
      </c>
      <c r="O1517" s="125" t="s">
        <v>81</v>
      </c>
    </row>
    <row r="1518" spans="1:15" ht="25.5" x14ac:dyDescent="0.2">
      <c r="A1518" s="872" t="s">
        <v>2977</v>
      </c>
      <c r="B1518" s="7" t="s">
        <v>2731</v>
      </c>
      <c r="C1518" s="19" t="s">
        <v>82</v>
      </c>
      <c r="D1518" s="249"/>
      <c r="E1518" s="138" t="s">
        <v>0</v>
      </c>
      <c r="F1518" s="138" t="s">
        <v>0</v>
      </c>
      <c r="G1518" s="138" t="s">
        <v>0</v>
      </c>
      <c r="H1518" s="138" t="s">
        <v>0</v>
      </c>
      <c r="I1518" s="138" t="s">
        <v>0</v>
      </c>
      <c r="J1518" s="684">
        <v>1.5</v>
      </c>
      <c r="K1518" s="517">
        <v>0.5</v>
      </c>
      <c r="L1518" s="517"/>
      <c r="M1518" s="517">
        <v>1</v>
      </c>
      <c r="N1518" s="125" t="s">
        <v>480</v>
      </c>
      <c r="O1518" s="249"/>
    </row>
    <row r="1519" spans="1:15" x14ac:dyDescent="0.2">
      <c r="A1519" s="1035" t="s">
        <v>1824</v>
      </c>
      <c r="B1519" s="1035"/>
      <c r="C1519" s="1035"/>
      <c r="D1519" s="1035"/>
      <c r="E1519" s="1035"/>
      <c r="F1519" s="1035"/>
      <c r="G1519" s="1035"/>
      <c r="H1519" s="1035"/>
      <c r="I1519" s="1036"/>
      <c r="J1519" s="519">
        <f>J1496</f>
        <v>16.399999999999999</v>
      </c>
      <c r="K1519" s="519">
        <f>K1496</f>
        <v>2.4000000000000004</v>
      </c>
      <c r="L1519" s="519">
        <f>L1496</f>
        <v>13.000000000000002</v>
      </c>
      <c r="M1519" s="519">
        <f>M1496</f>
        <v>1</v>
      </c>
      <c r="N1519" s="277"/>
      <c r="O1519" s="277"/>
    </row>
    <row r="1520" spans="1:15" ht="15.75" customHeight="1" x14ac:dyDescent="0.2">
      <c r="A1520" s="1037" t="s">
        <v>363</v>
      </c>
      <c r="B1520" s="1037"/>
      <c r="C1520" s="1037"/>
      <c r="D1520" s="1037"/>
      <c r="E1520" s="1037"/>
      <c r="F1520" s="1037"/>
      <c r="G1520" s="1037"/>
      <c r="H1520" s="1037"/>
      <c r="I1520" s="1038"/>
      <c r="J1520" s="572">
        <f>SUM(K1520:M1520)</f>
        <v>100.00000000000001</v>
      </c>
      <c r="K1520" s="512">
        <f>K1519/$J1519*100</f>
        <v>14.634146341463419</v>
      </c>
      <c r="L1520" s="512">
        <f>L1519/$J1519*100</f>
        <v>79.268292682926841</v>
      </c>
      <c r="M1520" s="512">
        <f>M1519/$J1519*100</f>
        <v>6.0975609756097571</v>
      </c>
      <c r="N1520" s="342"/>
      <c r="O1520" s="557"/>
    </row>
    <row r="1521" spans="1:15" ht="15.75" customHeight="1" x14ac:dyDescent="0.2">
      <c r="A1521" s="855"/>
      <c r="B1521" s="1215"/>
      <c r="C1521" s="1216"/>
      <c r="D1521" s="1216"/>
      <c r="E1521" s="1216"/>
      <c r="F1521" s="1216"/>
      <c r="G1521" s="1216"/>
      <c r="H1521" s="1216"/>
      <c r="I1521" s="1216"/>
      <c r="J1521" s="1216"/>
      <c r="K1521" s="1216"/>
      <c r="L1521" s="1216"/>
      <c r="M1521" s="1216"/>
      <c r="N1521" s="1216"/>
      <c r="O1521" s="1217"/>
    </row>
    <row r="1522" spans="1:15" x14ac:dyDescent="0.2">
      <c r="A1522" s="855"/>
      <c r="B1522" s="1380" t="s">
        <v>1824</v>
      </c>
      <c r="C1522" s="1381"/>
      <c r="D1522" s="1381"/>
      <c r="E1522" s="1381"/>
      <c r="F1522" s="1381"/>
      <c r="G1522" s="1381"/>
      <c r="H1522" s="1381"/>
      <c r="I1522" s="1382"/>
      <c r="J1522" s="555">
        <f>J52+J114+J145+J318+J346+J424+J504+J585+J624+J856+J997+J1081+J1130+J1220+J1278+J1341+J1421+J1493+J1519</f>
        <v>45671.53</v>
      </c>
      <c r="K1522" s="555">
        <f>K52+K114+K145+K318+K346+K424+K504+K585+K624+K856+K997+K1081+K1130+K1220+K1278+K1341+K1421+K1493+K1519</f>
        <v>11930.42</v>
      </c>
      <c r="L1522" s="555">
        <f>L52+L114+L145+L318+L346+L424+L504+L585+L624+L856+L997+L1081+L1130+L1220+L1278+L1341+L1421+L1493+L1519</f>
        <v>6817.3999999999987</v>
      </c>
      <c r="M1522" s="555">
        <f>M52+M114+M145+M318+M346+M424+M504+M585+M624+M856+M997+M1081+M1130+M1220+M1278+M1341+M1421+M1493+M1519</f>
        <v>26923.710000000006</v>
      </c>
      <c r="N1522" s="731">
        <f>J1522-SUM(K1522:M1522)</f>
        <v>0</v>
      </c>
      <c r="O1522" s="544"/>
    </row>
    <row r="1523" spans="1:15" x14ac:dyDescent="0.2">
      <c r="A1523" s="855"/>
      <c r="B1523" s="1380" t="s">
        <v>363</v>
      </c>
      <c r="C1523" s="1381"/>
      <c r="D1523" s="1381"/>
      <c r="E1523" s="1381"/>
      <c r="F1523" s="1381"/>
      <c r="G1523" s="1381"/>
      <c r="H1523" s="1381"/>
      <c r="I1523" s="1382"/>
      <c r="J1523" s="545"/>
      <c r="K1523" s="545">
        <f>K1522/$J1522*100</f>
        <v>26.122225377603947</v>
      </c>
      <c r="L1523" s="545">
        <f>L1522/$J1522*100</f>
        <v>14.927023465165275</v>
      </c>
      <c r="M1523" s="545">
        <f>M1522/$J1522*100</f>
        <v>58.950751157230783</v>
      </c>
      <c r="N1523" s="732">
        <f>N1522/$J1522*100</f>
        <v>0</v>
      </c>
      <c r="O1523" s="546"/>
    </row>
    <row r="1524" spans="1:15" x14ac:dyDescent="0.2">
      <c r="A1524" s="855"/>
      <c r="B1524" s="1380" t="s">
        <v>2073</v>
      </c>
      <c r="C1524" s="1381"/>
      <c r="D1524" s="1381"/>
      <c r="E1524" s="1381"/>
      <c r="F1524" s="1381"/>
      <c r="G1524" s="1381"/>
      <c r="H1524" s="1381"/>
      <c r="I1524" s="1382"/>
      <c r="J1524" s="556">
        <f>J116+J179+J269+J644+J670+J999</f>
        <v>6162.3958000000011</v>
      </c>
      <c r="K1524" s="556">
        <f>K116+K179+K269+K644+K670+K999</f>
        <v>3488.0347999999994</v>
      </c>
      <c r="L1524" s="556">
        <f>L116+L179+L269+L644+L670+L999</f>
        <v>2502.1309999999999</v>
      </c>
      <c r="M1524" s="556">
        <f>M116+M179+M269+M644+M670+M999</f>
        <v>172.23</v>
      </c>
      <c r="N1524" s="731">
        <f>J1524-SUM(K1524:M1524)</f>
        <v>0</v>
      </c>
      <c r="O1524" s="547"/>
    </row>
    <row r="1525" spans="1:15" x14ac:dyDescent="0.2">
      <c r="A1525" s="855"/>
      <c r="B1525" s="1380" t="s">
        <v>363</v>
      </c>
      <c r="C1525" s="1381"/>
      <c r="D1525" s="1381"/>
      <c r="E1525" s="1381"/>
      <c r="F1525" s="1381"/>
      <c r="G1525" s="1381"/>
      <c r="H1525" s="1381"/>
      <c r="I1525" s="1382"/>
      <c r="J1525" s="545"/>
      <c r="K1525" s="545">
        <f>K1524/$J1524*100</f>
        <v>56.601927451657666</v>
      </c>
      <c r="L1525" s="545">
        <f>L1524/$J1524*100</f>
        <v>40.603217988691988</v>
      </c>
      <c r="M1525" s="545">
        <f>M1524/$J1524*100</f>
        <v>2.7948545596503225</v>
      </c>
      <c r="N1525" s="732">
        <f>N1524/$J1524*100</f>
        <v>0</v>
      </c>
      <c r="O1525" s="546"/>
    </row>
    <row r="1526" spans="1:15" ht="15" x14ac:dyDescent="0.25">
      <c r="A1526" s="872"/>
      <c r="B1526" s="740"/>
      <c r="C1526" s="1374" t="s">
        <v>2008</v>
      </c>
      <c r="D1526" s="1375"/>
      <c r="E1526" s="1375"/>
      <c r="F1526" s="1375"/>
      <c r="G1526" s="1375"/>
      <c r="H1526" s="1375"/>
      <c r="I1526" s="1376"/>
      <c r="J1526" s="554">
        <v>11.3</v>
      </c>
      <c r="K1526" s="545"/>
      <c r="L1526" s="545"/>
      <c r="M1526" s="545"/>
      <c r="N1526" s="548"/>
      <c r="O1526" s="546"/>
    </row>
    <row r="1527" spans="1:15" x14ac:dyDescent="0.2">
      <c r="A1527" s="872"/>
      <c r="B1527" s="740"/>
      <c r="C1527" s="1377" t="s">
        <v>2009</v>
      </c>
      <c r="D1527" s="1378"/>
      <c r="E1527" s="1378"/>
      <c r="F1527" s="1378"/>
      <c r="G1527" s="1378"/>
      <c r="H1527" s="1378"/>
      <c r="I1527" s="1379"/>
      <c r="J1527" s="545">
        <f>J1524*$J1526</f>
        <v>69635.072540000023</v>
      </c>
      <c r="K1527" s="545">
        <f>K1524*$J1526</f>
        <v>39414.793239999999</v>
      </c>
      <c r="L1527" s="545">
        <f>L1524*$J1526</f>
        <v>28274.080300000001</v>
      </c>
      <c r="M1527" s="545">
        <f>M1524*$J1526</f>
        <v>1946.1990000000001</v>
      </c>
      <c r="N1527" s="545">
        <f>N1524*$J1526</f>
        <v>0</v>
      </c>
      <c r="O1527" s="546"/>
    </row>
    <row r="1528" spans="1:15" x14ac:dyDescent="0.2">
      <c r="A1528" s="872"/>
      <c r="B1528" s="740"/>
      <c r="C1528" s="1368"/>
      <c r="D1528" s="1369"/>
      <c r="E1528" s="1369"/>
      <c r="F1528" s="1369"/>
      <c r="G1528" s="1369"/>
      <c r="H1528" s="1369"/>
      <c r="I1528" s="1370"/>
      <c r="J1528" s="1383" t="s">
        <v>18</v>
      </c>
      <c r="K1528" s="1365" t="s">
        <v>957</v>
      </c>
      <c r="L1528" s="1366"/>
      <c r="M1528" s="1366"/>
      <c r="N1528" s="1367"/>
      <c r="O1528" s="549"/>
    </row>
    <row r="1529" spans="1:15" ht="25.5" x14ac:dyDescent="0.2">
      <c r="A1529" s="872"/>
      <c r="B1529" s="740"/>
      <c r="C1529" s="1371"/>
      <c r="D1529" s="1372"/>
      <c r="E1529" s="1372"/>
      <c r="F1529" s="1372"/>
      <c r="G1529" s="1372"/>
      <c r="H1529" s="1372"/>
      <c r="I1529" s="1373"/>
      <c r="J1529" s="1384"/>
      <c r="K1529" s="741" t="s">
        <v>19</v>
      </c>
      <c r="L1529" s="550" t="s">
        <v>20</v>
      </c>
      <c r="M1529" s="741" t="s">
        <v>21</v>
      </c>
      <c r="N1529" s="740" t="s">
        <v>2007</v>
      </c>
      <c r="O1529" s="549"/>
    </row>
    <row r="1530" spans="1:15" ht="18.75" x14ac:dyDescent="0.2">
      <c r="A1530" s="856"/>
      <c r="B1530" s="563"/>
      <c r="C1530" s="1362" t="s">
        <v>2010</v>
      </c>
      <c r="D1530" s="1363"/>
      <c r="E1530" s="1363"/>
      <c r="F1530" s="1363"/>
      <c r="G1530" s="1363"/>
      <c r="H1530" s="1363"/>
      <c r="I1530" s="1364"/>
      <c r="J1530" s="551">
        <f>J1522+J1527</f>
        <v>115306.60254000002</v>
      </c>
      <c r="K1530" s="551">
        <f>K1522+K1527</f>
        <v>51345.213239999997</v>
      </c>
      <c r="L1530" s="551">
        <f>L1522+L1527</f>
        <v>35091.480300000003</v>
      </c>
      <c r="M1530" s="551">
        <f>M1522+M1527</f>
        <v>28869.909000000007</v>
      </c>
      <c r="N1530" s="551">
        <f>N1522+N1527</f>
        <v>0</v>
      </c>
      <c r="O1530" s="552"/>
    </row>
    <row r="1531" spans="1:15" ht="18.75" x14ac:dyDescent="0.2">
      <c r="A1531" s="856"/>
      <c r="B1531" s="563"/>
      <c r="C1531" s="1361" t="s">
        <v>2006</v>
      </c>
      <c r="D1531" s="1361"/>
      <c r="E1531" s="1361"/>
      <c r="F1531" s="1361"/>
      <c r="G1531" s="1361"/>
      <c r="H1531" s="1361"/>
      <c r="I1531" s="1361"/>
      <c r="J1531" s="551">
        <f>SUM(K1531:N1531)</f>
        <v>100</v>
      </c>
      <c r="K1531" s="551">
        <f>K1530/$J1530*100</f>
        <v>44.52929156609941</v>
      </c>
      <c r="L1531" s="551">
        <f>L1530/$J1530*100</f>
        <v>30.433192485943483</v>
      </c>
      <c r="M1531" s="551">
        <f>M1530/$J1530*100</f>
        <v>25.037515947957097</v>
      </c>
      <c r="N1531" s="553">
        <f>N1530/$J1530*100</f>
        <v>0</v>
      </c>
      <c r="O1531" s="552"/>
    </row>
    <row r="1532" spans="1:15" x14ac:dyDescent="0.2">
      <c r="A1532" s="855"/>
      <c r="B1532" s="1209"/>
      <c r="C1532" s="1210"/>
      <c r="D1532" s="1210"/>
      <c r="E1532" s="1210"/>
      <c r="F1532" s="1210"/>
      <c r="G1532" s="1210"/>
      <c r="H1532" s="1210"/>
      <c r="I1532" s="1210"/>
      <c r="J1532" s="1210"/>
      <c r="K1532" s="1210"/>
      <c r="L1532" s="1210"/>
      <c r="M1532" s="1210"/>
      <c r="N1532" s="1210"/>
      <c r="O1532" s="1211"/>
    </row>
    <row r="1533" spans="1:15" x14ac:dyDescent="0.2">
      <c r="A1533" s="855"/>
      <c r="B1533" s="1212"/>
      <c r="C1533" s="1213"/>
      <c r="D1533" s="1213"/>
      <c r="E1533" s="1213"/>
      <c r="F1533" s="1213"/>
      <c r="G1533" s="1213"/>
      <c r="H1533" s="1213"/>
      <c r="I1533" s="1213"/>
      <c r="J1533" s="1213"/>
      <c r="K1533" s="1213"/>
      <c r="L1533" s="1213"/>
      <c r="M1533" s="1213"/>
      <c r="N1533" s="1213"/>
      <c r="O1533" s="1214"/>
    </row>
    <row r="1534" spans="1:15" ht="15.75" x14ac:dyDescent="0.2">
      <c r="A1534" s="855"/>
      <c r="B1534" s="1389" t="s">
        <v>2971</v>
      </c>
      <c r="C1534" s="1390"/>
      <c r="D1534" s="1390"/>
      <c r="E1534" s="1390"/>
      <c r="F1534" s="1390"/>
      <c r="G1534" s="1390"/>
      <c r="H1534" s="1390"/>
      <c r="I1534" s="1390"/>
      <c r="J1534" s="1390"/>
      <c r="K1534" s="1390"/>
      <c r="L1534" s="1390"/>
      <c r="M1534" s="1390"/>
      <c r="N1534" s="1390"/>
      <c r="O1534" s="1391"/>
    </row>
    <row r="1535" spans="1:15" ht="63.75" x14ac:dyDescent="0.2">
      <c r="A1535" s="872"/>
      <c r="B1535" s="5" t="s">
        <v>2320</v>
      </c>
      <c r="C1535" s="414" t="s">
        <v>2156</v>
      </c>
      <c r="D1535" s="185"/>
      <c r="E1535" s="124" t="s">
        <v>0</v>
      </c>
      <c r="F1535" s="124"/>
      <c r="G1535" s="124"/>
      <c r="H1535" s="124"/>
      <c r="I1535" s="124"/>
      <c r="J1535" s="755"/>
      <c r="K1535" s="755"/>
      <c r="L1535" s="755"/>
      <c r="M1535" s="755"/>
      <c r="N1535" s="123" t="s">
        <v>358</v>
      </c>
      <c r="O1535" s="185" t="s">
        <v>542</v>
      </c>
    </row>
    <row r="1536" spans="1:15" ht="25.5" x14ac:dyDescent="0.2">
      <c r="A1536" s="872"/>
      <c r="B1536" s="5" t="s">
        <v>2157</v>
      </c>
      <c r="C1536" s="414" t="s">
        <v>2158</v>
      </c>
      <c r="D1536" s="185"/>
      <c r="E1536" s="124" t="s">
        <v>0</v>
      </c>
      <c r="F1536" s="124"/>
      <c r="G1536" s="124"/>
      <c r="H1536" s="124"/>
      <c r="I1536" s="124"/>
      <c r="J1536" s="755"/>
      <c r="K1536" s="755"/>
      <c r="L1536" s="755"/>
      <c r="M1536" s="755"/>
      <c r="N1536" s="123" t="s">
        <v>2159</v>
      </c>
      <c r="O1536" s="185" t="s">
        <v>542</v>
      </c>
    </row>
    <row r="1537" spans="1:15" ht="25.5" x14ac:dyDescent="0.2">
      <c r="A1537" s="872"/>
      <c r="B1537" s="5" t="s">
        <v>2568</v>
      </c>
      <c r="C1537" s="414" t="s">
        <v>2160</v>
      </c>
      <c r="D1537" s="185"/>
      <c r="E1537" s="124" t="s">
        <v>0</v>
      </c>
      <c r="F1537" s="124"/>
      <c r="G1537" s="124"/>
      <c r="H1537" s="124"/>
      <c r="I1537" s="124"/>
      <c r="J1537" s="755"/>
      <c r="K1537" s="755"/>
      <c r="L1537" s="755"/>
      <c r="M1537" s="755"/>
      <c r="N1537" s="123" t="s">
        <v>358</v>
      </c>
      <c r="O1537" s="185" t="s">
        <v>542</v>
      </c>
    </row>
    <row r="1538" spans="1:15" ht="12.75" customHeight="1" x14ac:dyDescent="0.2">
      <c r="A1538" s="872"/>
      <c r="B1538" s="5" t="s">
        <v>2645</v>
      </c>
      <c r="C1538" s="414" t="s">
        <v>2161</v>
      </c>
      <c r="D1538" s="185"/>
      <c r="E1538" s="124" t="s">
        <v>0</v>
      </c>
      <c r="F1538" s="124"/>
      <c r="G1538" s="124"/>
      <c r="H1538" s="124"/>
      <c r="I1538" s="124"/>
      <c r="J1538" s="755"/>
      <c r="K1538" s="755"/>
      <c r="L1538" s="755"/>
      <c r="M1538" s="755"/>
      <c r="N1538" s="123" t="s">
        <v>358</v>
      </c>
      <c r="O1538" s="185" t="s">
        <v>542</v>
      </c>
    </row>
    <row r="1539" spans="1:15" ht="25.5" x14ac:dyDescent="0.2">
      <c r="A1539" s="872"/>
      <c r="B1539" s="5" t="s">
        <v>2732</v>
      </c>
      <c r="C1539" s="414" t="s">
        <v>2162</v>
      </c>
      <c r="D1539" s="185"/>
      <c r="E1539" s="124" t="s">
        <v>0</v>
      </c>
      <c r="F1539" s="124"/>
      <c r="G1539" s="124"/>
      <c r="H1539" s="124"/>
      <c r="I1539" s="124"/>
      <c r="J1539" s="755"/>
      <c r="K1539" s="755"/>
      <c r="L1539" s="755"/>
      <c r="M1539" s="755"/>
      <c r="N1539" s="123" t="s">
        <v>358</v>
      </c>
      <c r="O1539" s="185" t="s">
        <v>542</v>
      </c>
    </row>
    <row r="1540" spans="1:15" ht="38.25" x14ac:dyDescent="0.2">
      <c r="A1540" s="872"/>
      <c r="B1540" s="5" t="s">
        <v>2780</v>
      </c>
      <c r="C1540" s="414" t="s">
        <v>2163</v>
      </c>
      <c r="D1540" s="185"/>
      <c r="E1540" s="124" t="s">
        <v>0</v>
      </c>
      <c r="F1540" s="124"/>
      <c r="G1540" s="124"/>
      <c r="H1540" s="124"/>
      <c r="I1540" s="124"/>
      <c r="J1540" s="755"/>
      <c r="K1540" s="755"/>
      <c r="L1540" s="755"/>
      <c r="M1540" s="755"/>
      <c r="N1540" s="123" t="s">
        <v>358</v>
      </c>
      <c r="O1540" s="185" t="s">
        <v>542</v>
      </c>
    </row>
    <row r="1541" spans="1:15" ht="25.5" x14ac:dyDescent="0.2">
      <c r="A1541" s="872"/>
      <c r="B1541" s="5" t="s">
        <v>2837</v>
      </c>
      <c r="C1541" s="414" t="s">
        <v>2164</v>
      </c>
      <c r="D1541" s="185"/>
      <c r="E1541" s="124"/>
      <c r="F1541" s="124" t="s">
        <v>0</v>
      </c>
      <c r="G1541" s="124"/>
      <c r="H1541" s="124"/>
      <c r="I1541" s="124"/>
      <c r="J1541" s="755"/>
      <c r="K1541" s="755"/>
      <c r="L1541" s="755"/>
      <c r="M1541" s="755"/>
      <c r="N1541" s="123" t="s">
        <v>358</v>
      </c>
      <c r="O1541" s="185" t="s">
        <v>542</v>
      </c>
    </row>
    <row r="1542" spans="1:15" ht="51" x14ac:dyDescent="0.2">
      <c r="A1542" s="872"/>
      <c r="B1542" s="5" t="s">
        <v>2860</v>
      </c>
      <c r="C1542" s="414" t="s">
        <v>2165</v>
      </c>
      <c r="D1542" s="185"/>
      <c r="E1542" s="124"/>
      <c r="F1542" s="124" t="s">
        <v>0</v>
      </c>
      <c r="G1542" s="124" t="s">
        <v>0</v>
      </c>
      <c r="H1542" s="124"/>
      <c r="I1542" s="124"/>
      <c r="J1542" s="755"/>
      <c r="K1542" s="755"/>
      <c r="L1542" s="755"/>
      <c r="M1542" s="755"/>
      <c r="N1542" s="123" t="s">
        <v>358</v>
      </c>
      <c r="O1542" s="185" t="s">
        <v>542</v>
      </c>
    </row>
    <row r="1543" spans="1:15" x14ac:dyDescent="0.2">
      <c r="A1543" s="857"/>
      <c r="B1543" s="221"/>
      <c r="C1543" s="221"/>
      <c r="D1543" s="221"/>
      <c r="E1543" s="221"/>
      <c r="F1543" s="221"/>
      <c r="G1543" s="221"/>
      <c r="H1543" s="221"/>
      <c r="I1543" s="221"/>
      <c r="J1543" s="558"/>
      <c r="K1543" s="559"/>
      <c r="L1543" s="559"/>
      <c r="M1543" s="559"/>
      <c r="N1543" s="560"/>
      <c r="O1543" s="561"/>
    </row>
    <row r="1544" spans="1:15" x14ac:dyDescent="0.2">
      <c r="A1544" s="884"/>
      <c r="B1544" s="1"/>
      <c r="C1544" s="1"/>
      <c r="D1544" s="1"/>
      <c r="E1544" s="1"/>
      <c r="F1544" s="1"/>
      <c r="G1544" s="1"/>
      <c r="H1544" s="1"/>
      <c r="I1544" s="1"/>
      <c r="J1544" s="1"/>
      <c r="K1544" s="1"/>
      <c r="L1544" s="1"/>
      <c r="M1544" s="1"/>
      <c r="N1544" s="1"/>
      <c r="O1544" s="1"/>
    </row>
    <row r="1545" spans="1:15" x14ac:dyDescent="0.2">
      <c r="A1545" s="884"/>
      <c r="B1545" s="1"/>
      <c r="C1545" s="1"/>
      <c r="D1545" s="1"/>
      <c r="E1545" s="1"/>
      <c r="F1545" s="1"/>
      <c r="G1545" s="1"/>
      <c r="H1545" s="1"/>
      <c r="I1545" s="1"/>
      <c r="J1545" s="1"/>
      <c r="K1545" s="1"/>
      <c r="L1545" s="1"/>
      <c r="M1545" s="1"/>
      <c r="N1545" s="1"/>
      <c r="O1545" s="1"/>
    </row>
    <row r="1546" spans="1:15" x14ac:dyDescent="0.2">
      <c r="A1546" s="884"/>
      <c r="B1546" s="1"/>
      <c r="C1546" s="1"/>
      <c r="D1546" s="1"/>
      <c r="E1546" s="1"/>
      <c r="F1546" s="1"/>
      <c r="G1546" s="1"/>
      <c r="H1546" s="1"/>
      <c r="I1546" s="1"/>
      <c r="J1546" s="1"/>
      <c r="K1546" s="1"/>
      <c r="L1546" s="1"/>
      <c r="M1546" s="1"/>
      <c r="N1546" s="1"/>
      <c r="O1546" s="1"/>
    </row>
    <row r="1547" spans="1:15" x14ac:dyDescent="0.2">
      <c r="A1547" s="884"/>
      <c r="B1547" s="1"/>
      <c r="C1547" s="1"/>
      <c r="D1547" s="1"/>
      <c r="E1547" s="1"/>
      <c r="F1547" s="1"/>
      <c r="G1547" s="1"/>
      <c r="H1547" s="1"/>
      <c r="I1547" s="1"/>
      <c r="J1547" s="1"/>
      <c r="K1547" s="1"/>
      <c r="L1547" s="1"/>
      <c r="M1547" s="1"/>
      <c r="N1547" s="1"/>
      <c r="O1547" s="1"/>
    </row>
    <row r="1548" spans="1:15" x14ac:dyDescent="0.2">
      <c r="A1548" s="884"/>
      <c r="B1548" s="1"/>
      <c r="C1548" s="1"/>
      <c r="D1548" s="1"/>
      <c r="E1548" s="1"/>
      <c r="F1548" s="1"/>
      <c r="G1548" s="1"/>
      <c r="H1548" s="1"/>
      <c r="I1548" s="1"/>
      <c r="J1548" s="1"/>
      <c r="K1548" s="1"/>
      <c r="L1548" s="1"/>
      <c r="M1548" s="1"/>
      <c r="N1548" s="1"/>
      <c r="O1548" s="1"/>
    </row>
    <row r="1549" spans="1:15" x14ac:dyDescent="0.2">
      <c r="A1549" s="884"/>
      <c r="B1549" s="1"/>
      <c r="C1549" s="1"/>
      <c r="D1549" s="1"/>
      <c r="E1549" s="1"/>
      <c r="F1549" s="1"/>
      <c r="G1549" s="1"/>
      <c r="H1549" s="1"/>
      <c r="I1549" s="1"/>
      <c r="J1549" s="1"/>
      <c r="K1549" s="1"/>
      <c r="L1549" s="1"/>
      <c r="M1549" s="1"/>
      <c r="N1549" s="1"/>
      <c r="O1549" s="1"/>
    </row>
    <row r="1550" spans="1:15" x14ac:dyDescent="0.2">
      <c r="A1550" s="884"/>
      <c r="B1550" s="1"/>
      <c r="C1550" s="1"/>
      <c r="D1550" s="1"/>
      <c r="E1550" s="1"/>
      <c r="F1550" s="1"/>
      <c r="G1550" s="1"/>
      <c r="H1550" s="1"/>
      <c r="I1550" s="1"/>
      <c r="J1550" s="1"/>
      <c r="K1550" s="1"/>
      <c r="L1550" s="1"/>
      <c r="M1550" s="1"/>
      <c r="N1550" s="1"/>
      <c r="O1550" s="1"/>
    </row>
    <row r="1551" spans="1:15" x14ac:dyDescent="0.2">
      <c r="A1551" s="884"/>
      <c r="B1551" s="1"/>
      <c r="C1551" s="1"/>
      <c r="D1551" s="1"/>
      <c r="E1551" s="1"/>
      <c r="F1551" s="1"/>
      <c r="G1551" s="1"/>
      <c r="H1551" s="1"/>
      <c r="I1551" s="1"/>
      <c r="J1551" s="1"/>
      <c r="K1551" s="1"/>
      <c r="L1551" s="1"/>
      <c r="M1551" s="1"/>
      <c r="N1551" s="1"/>
      <c r="O1551" s="1"/>
    </row>
    <row r="1552" spans="1:15" x14ac:dyDescent="0.2">
      <c r="A1552" s="884"/>
      <c r="B1552" s="1"/>
      <c r="C1552" s="1"/>
      <c r="D1552" s="1"/>
      <c r="E1552" s="1"/>
      <c r="F1552" s="1"/>
      <c r="G1552" s="1"/>
      <c r="H1552" s="1"/>
      <c r="I1552" s="1"/>
      <c r="J1552" s="1"/>
      <c r="K1552" s="1"/>
      <c r="L1552" s="1"/>
      <c r="M1552" s="1"/>
      <c r="N1552" s="1"/>
      <c r="O1552" s="1"/>
    </row>
    <row r="1553" spans="1:15" x14ac:dyDescent="0.2">
      <c r="A1553" s="884"/>
      <c r="B1553" s="1"/>
      <c r="C1553" s="1"/>
      <c r="D1553" s="1"/>
      <c r="E1553" s="1"/>
      <c r="F1553" s="1"/>
      <c r="G1553" s="1"/>
      <c r="H1553" s="1"/>
      <c r="I1553" s="1"/>
      <c r="J1553" s="1"/>
      <c r="K1553" s="1"/>
      <c r="L1553" s="1"/>
      <c r="M1553" s="1"/>
      <c r="N1553" s="1"/>
      <c r="O1553" s="1"/>
    </row>
    <row r="1554" spans="1:15" x14ac:dyDescent="0.2">
      <c r="A1554" s="884"/>
      <c r="B1554" s="1"/>
      <c r="H1554" s="1"/>
      <c r="I1554" s="1"/>
      <c r="J1554" s="520"/>
      <c r="K1554" s="520"/>
      <c r="L1554" s="520"/>
      <c r="M1554" s="520"/>
    </row>
    <row r="1555" spans="1:15" x14ac:dyDescent="0.2">
      <c r="C1555" s="321" t="s">
        <v>12</v>
      </c>
      <c r="G1555" s="1"/>
      <c r="H1555" s="1"/>
      <c r="I1555" s="1"/>
      <c r="J1555" s="520"/>
      <c r="K1555" s="520"/>
      <c r="L1555" s="520"/>
      <c r="M1555" s="520"/>
      <c r="N1555" s="337"/>
      <c r="O1555" s="336"/>
    </row>
    <row r="1556" spans="1:15" x14ac:dyDescent="0.2">
      <c r="G1556" s="1"/>
      <c r="N1556" s="337"/>
      <c r="O1556" s="336"/>
    </row>
    <row r="1558" spans="1:15" x14ac:dyDescent="0.2">
      <c r="A1558" s="886"/>
      <c r="B1558" s="416"/>
      <c r="C1558" s="417"/>
      <c r="D1558" s="417"/>
      <c r="E1558" s="417"/>
      <c r="F1558" s="417"/>
      <c r="G1558" s="417"/>
      <c r="H1558" s="417"/>
      <c r="I1558" s="417"/>
      <c r="J1558" s="522"/>
      <c r="K1558" s="522"/>
      <c r="L1558" s="522"/>
      <c r="M1558" s="522"/>
      <c r="N1558" s="417"/>
      <c r="O1558" s="417"/>
    </row>
  </sheetData>
  <mergeCells count="1188">
    <mergeCell ref="L1480:L1481"/>
    <mergeCell ref="M1480:M1481"/>
    <mergeCell ref="M1454:M1462"/>
    <mergeCell ref="K1365:K1366"/>
    <mergeCell ref="L1365:L1366"/>
    <mergeCell ref="M1281:M1284"/>
    <mergeCell ref="B1281:B1284"/>
    <mergeCell ref="L1296:L1300"/>
    <mergeCell ref="M1296:M1300"/>
    <mergeCell ref="N1444:N1446"/>
    <mergeCell ref="B1534:O1534"/>
    <mergeCell ref="B1524:I1524"/>
    <mergeCell ref="B1523:I1523"/>
    <mergeCell ref="M1430:M1433"/>
    <mergeCell ref="J1424:J1429"/>
    <mergeCell ref="N1424:N1425"/>
    <mergeCell ref="L1392:L1394"/>
    <mergeCell ref="N1336:N1337"/>
    <mergeCell ref="N1461:N1462"/>
    <mergeCell ref="N1379:N1380"/>
    <mergeCell ref="N1431:N1433"/>
    <mergeCell ref="B1430:B1433"/>
    <mergeCell ref="J1512:J1513"/>
    <mergeCell ref="K1512:K1513"/>
    <mergeCell ref="L1512:L1513"/>
    <mergeCell ref="M1512:M1513"/>
    <mergeCell ref="N1512:N1513"/>
    <mergeCell ref="J1401:J1404"/>
    <mergeCell ref="B1034:B1036"/>
    <mergeCell ref="L908:L911"/>
    <mergeCell ref="M908:M911"/>
    <mergeCell ref="J1172:J1175"/>
    <mergeCell ref="K775:K776"/>
    <mergeCell ref="K765:K766"/>
    <mergeCell ref="L827:L828"/>
    <mergeCell ref="M827:M828"/>
    <mergeCell ref="K822:K823"/>
    <mergeCell ref="J908:J911"/>
    <mergeCell ref="K908:K911"/>
    <mergeCell ref="B936:B940"/>
    <mergeCell ref="J1336:J1337"/>
    <mergeCell ref="N1401:N1403"/>
    <mergeCell ref="K1385:K1386"/>
    <mergeCell ref="L1385:L1386"/>
    <mergeCell ref="M1385:M1386"/>
    <mergeCell ref="J1500:J1501"/>
    <mergeCell ref="K1454:K1462"/>
    <mergeCell ref="L1454:L1462"/>
    <mergeCell ref="B1512:B1513"/>
    <mergeCell ref="L1430:L1433"/>
    <mergeCell ref="L1223:L1224"/>
    <mergeCell ref="B1331:B1332"/>
    <mergeCell ref="J1331:J1332"/>
    <mergeCell ref="K1331:K1332"/>
    <mergeCell ref="L1331:L1332"/>
    <mergeCell ref="N1323:N1330"/>
    <mergeCell ref="N1296:N1300"/>
    <mergeCell ref="N1285:N1289"/>
    <mergeCell ref="N1281:N1284"/>
    <mergeCell ref="J1281:J1284"/>
    <mergeCell ref="K1281:K1284"/>
    <mergeCell ref="M1401:M1404"/>
    <mergeCell ref="K1344:K1348"/>
    <mergeCell ref="J1497:J1499"/>
    <mergeCell ref="K1497:K1499"/>
    <mergeCell ref="L1497:L1499"/>
    <mergeCell ref="J1350:J1353"/>
    <mergeCell ref="K1350:K1353"/>
    <mergeCell ref="L1350:L1353"/>
    <mergeCell ref="K1443:K1453"/>
    <mergeCell ref="A1422:I1422"/>
    <mergeCell ref="A1423:O1423"/>
    <mergeCell ref="A1421:I1421"/>
    <mergeCell ref="N1371:N1372"/>
    <mergeCell ref="O1497:O1499"/>
    <mergeCell ref="B1304:B1307"/>
    <mergeCell ref="J1304:J1307"/>
    <mergeCell ref="K1500:K1501"/>
    <mergeCell ref="L1500:L1501"/>
    <mergeCell ref="M1500:M1501"/>
    <mergeCell ref="O1500:O1501"/>
    <mergeCell ref="K1430:K1433"/>
    <mergeCell ref="C1531:I1531"/>
    <mergeCell ref="C1530:I1530"/>
    <mergeCell ref="K1528:N1528"/>
    <mergeCell ref="C1528:I1529"/>
    <mergeCell ref="C1526:I1526"/>
    <mergeCell ref="C1527:I1527"/>
    <mergeCell ref="O1450:O1453"/>
    <mergeCell ref="O1447:O1448"/>
    <mergeCell ref="O1443:O1444"/>
    <mergeCell ref="L1424:L1429"/>
    <mergeCell ref="M1424:M1429"/>
    <mergeCell ref="N1451:N1453"/>
    <mergeCell ref="J1430:J1433"/>
    <mergeCell ref="O1512:O1513"/>
    <mergeCell ref="B1525:I1525"/>
    <mergeCell ref="J1528:J1529"/>
    <mergeCell ref="L1443:L1453"/>
    <mergeCell ref="M1443:M1453"/>
    <mergeCell ref="B1522:I1522"/>
    <mergeCell ref="M1497:M1499"/>
    <mergeCell ref="B1424:B1429"/>
    <mergeCell ref="K1480:K1481"/>
    <mergeCell ref="J1443:J1453"/>
    <mergeCell ref="J1454:J1462"/>
    <mergeCell ref="J1480:J1481"/>
    <mergeCell ref="J1482:J1483"/>
    <mergeCell ref="K1482:K1483"/>
    <mergeCell ref="N1427:N1429"/>
    <mergeCell ref="J1344:J1348"/>
    <mergeCell ref="J920:J924"/>
    <mergeCell ref="K920:K924"/>
    <mergeCell ref="K1009:K1010"/>
    <mergeCell ref="L1050:L1052"/>
    <mergeCell ref="L1002:L1004"/>
    <mergeCell ref="M1002:M1004"/>
    <mergeCell ref="K1424:K1429"/>
    <mergeCell ref="B1336:B1337"/>
    <mergeCell ref="B1365:B1366"/>
    <mergeCell ref="M1050:M1052"/>
    <mergeCell ref="K1336:K1337"/>
    <mergeCell ref="L1336:L1337"/>
    <mergeCell ref="M1336:M1337"/>
    <mergeCell ref="M1064:M1065"/>
    <mergeCell ref="K1053:K1054"/>
    <mergeCell ref="L1053:L1054"/>
    <mergeCell ref="M1037:M1038"/>
    <mergeCell ref="K1034:K1036"/>
    <mergeCell ref="L1034:L1036"/>
    <mergeCell ref="M1034:M1036"/>
    <mergeCell ref="J1005:J1008"/>
    <mergeCell ref="N1139:N1141"/>
    <mergeCell ref="N1133:N1137"/>
    <mergeCell ref="N1304:N1307"/>
    <mergeCell ref="A1419:I1419"/>
    <mergeCell ref="A1420:I1420"/>
    <mergeCell ref="K1401:K1404"/>
    <mergeCell ref="K1304:K1307"/>
    <mergeCell ref="L1304:L1307"/>
    <mergeCell ref="K1371:K1372"/>
    <mergeCell ref="K1068:K1069"/>
    <mergeCell ref="A859:A860"/>
    <mergeCell ref="A878:A880"/>
    <mergeCell ref="A885:A886"/>
    <mergeCell ref="A889:A898"/>
    <mergeCell ref="N978:N980"/>
    <mergeCell ref="O956:O957"/>
    <mergeCell ref="J1385:J1386"/>
    <mergeCell ref="J1371:J1372"/>
    <mergeCell ref="N1182:N1185"/>
    <mergeCell ref="O1323:O1330"/>
    <mergeCell ref="A1340:I1340"/>
    <mergeCell ref="N1223:N1224"/>
    <mergeCell ref="N1247:N1249"/>
    <mergeCell ref="A1343:O1343"/>
    <mergeCell ref="A1383:I1383"/>
    <mergeCell ref="A1384:I1384"/>
    <mergeCell ref="K1285:K1289"/>
    <mergeCell ref="M1223:M1224"/>
    <mergeCell ref="M1304:M1307"/>
    <mergeCell ref="N1344:N1347"/>
    <mergeCell ref="N1350:N1353"/>
    <mergeCell ref="N1365:N1366"/>
    <mergeCell ref="M1379:M1380"/>
    <mergeCell ref="L1371:L1372"/>
    <mergeCell ref="M1371:M1372"/>
    <mergeCell ref="M1365:M1366"/>
    <mergeCell ref="K1376:K1378"/>
    <mergeCell ref="L1376:L1378"/>
    <mergeCell ref="M1376:M1378"/>
    <mergeCell ref="K1379:K1380"/>
    <mergeCell ref="L1379:L1380"/>
    <mergeCell ref="L1162:L1164"/>
    <mergeCell ref="M1162:M1164"/>
    <mergeCell ref="K1182:K1185"/>
    <mergeCell ref="L1182:L1185"/>
    <mergeCell ref="M1182:M1185"/>
    <mergeCell ref="K1172:K1175"/>
    <mergeCell ref="L1172:L1175"/>
    <mergeCell ref="M1172:M1175"/>
    <mergeCell ref="N1172:N1174"/>
    <mergeCell ref="O1336:O1337"/>
    <mergeCell ref="N1331:N1332"/>
    <mergeCell ref="A1220:I1220"/>
    <mergeCell ref="A1221:I1221"/>
    <mergeCell ref="A1222:O1222"/>
    <mergeCell ref="A1278:I1278"/>
    <mergeCell ref="J1323:J1330"/>
    <mergeCell ref="B1344:B1348"/>
    <mergeCell ref="A1341:I1341"/>
    <mergeCell ref="A1342:I1342"/>
    <mergeCell ref="L1344:L1348"/>
    <mergeCell ref="N1162:N1164"/>
    <mergeCell ref="O1331:O1332"/>
    <mergeCell ref="M1331:M1332"/>
    <mergeCell ref="M1344:M1348"/>
    <mergeCell ref="J1223:J1224"/>
    <mergeCell ref="B1223:B1224"/>
    <mergeCell ref="B1247:B1249"/>
    <mergeCell ref="M1285:M1289"/>
    <mergeCell ref="J1296:J1300"/>
    <mergeCell ref="J1392:J1394"/>
    <mergeCell ref="L1143:L1144"/>
    <mergeCell ref="M1143:M1144"/>
    <mergeCell ref="K1133:K1141"/>
    <mergeCell ref="L1133:L1141"/>
    <mergeCell ref="M1133:M1141"/>
    <mergeCell ref="K840:K842"/>
    <mergeCell ref="L767:L769"/>
    <mergeCell ref="M767:M769"/>
    <mergeCell ref="L740:L741"/>
    <mergeCell ref="B765:B766"/>
    <mergeCell ref="B838:B839"/>
    <mergeCell ref="B920:B924"/>
    <mergeCell ref="L1084:L1085"/>
    <mergeCell ref="J1053:J1054"/>
    <mergeCell ref="B899:B907"/>
    <mergeCell ref="J899:J907"/>
    <mergeCell ref="J1285:J1289"/>
    <mergeCell ref="L1285:L1289"/>
    <mergeCell ref="L1247:L1249"/>
    <mergeCell ref="J801:J812"/>
    <mergeCell ref="K1392:K1394"/>
    <mergeCell ref="A1279:I1279"/>
    <mergeCell ref="L1281:L1284"/>
    <mergeCell ref="K1296:K1300"/>
    <mergeCell ref="L1064:L1065"/>
    <mergeCell ref="M765:M766"/>
    <mergeCell ref="K827:K828"/>
    <mergeCell ref="L775:L776"/>
    <mergeCell ref="K785:K794"/>
    <mergeCell ref="L785:L794"/>
    <mergeCell ref="M785:M794"/>
    <mergeCell ref="L1401:L1404"/>
    <mergeCell ref="M801:M812"/>
    <mergeCell ref="J1182:J1185"/>
    <mergeCell ref="K1162:K1164"/>
    <mergeCell ref="K1154:K1155"/>
    <mergeCell ref="L1154:L1155"/>
    <mergeCell ref="B1401:B1404"/>
    <mergeCell ref="M198:M201"/>
    <mergeCell ref="O175:O176"/>
    <mergeCell ref="J272:J274"/>
    <mergeCell ref="N225:N226"/>
    <mergeCell ref="B521:B525"/>
    <mergeCell ref="J521:J525"/>
    <mergeCell ref="N521:N525"/>
    <mergeCell ref="M570:M571"/>
    <mergeCell ref="N570:N571"/>
    <mergeCell ref="M615:M616"/>
    <mergeCell ref="K649:K650"/>
    <mergeCell ref="M649:M650"/>
    <mergeCell ref="L649:L650"/>
    <mergeCell ref="N281:N282"/>
    <mergeCell ref="O350:O351"/>
    <mergeCell ref="O352:O353"/>
    <mergeCell ref="B354:B355"/>
    <mergeCell ref="J354:J355"/>
    <mergeCell ref="N350:N351"/>
    <mergeCell ref="B371:B372"/>
    <mergeCell ref="J371:J372"/>
    <mergeCell ref="M590:M592"/>
    <mergeCell ref="N590:N592"/>
    <mergeCell ref="O590:O592"/>
    <mergeCell ref="B272:B274"/>
    <mergeCell ref="L261:L262"/>
    <mergeCell ref="M261:M262"/>
    <mergeCell ref="B407:B411"/>
    <mergeCell ref="B490:B492"/>
    <mergeCell ref="O570:O571"/>
    <mergeCell ref="O521:O525"/>
    <mergeCell ref="O477:O481"/>
    <mergeCell ref="O430:O435"/>
    <mergeCell ref="A587:O587"/>
    <mergeCell ref="J590:J592"/>
    <mergeCell ref="K590:K592"/>
    <mergeCell ref="L590:L592"/>
    <mergeCell ref="N275:N278"/>
    <mergeCell ref="O275:O278"/>
    <mergeCell ref="M561:M563"/>
    <mergeCell ref="N428:N429"/>
    <mergeCell ref="N549:N550"/>
    <mergeCell ref="N561:N563"/>
    <mergeCell ref="A536:A537"/>
    <mergeCell ref="O557:O560"/>
    <mergeCell ref="O529:O535"/>
    <mergeCell ref="N557:N560"/>
    <mergeCell ref="O428:O429"/>
    <mergeCell ref="A424:I424"/>
    <mergeCell ref="B352:B353"/>
    <mergeCell ref="K300:K301"/>
    <mergeCell ref="L300:L301"/>
    <mergeCell ref="M300:M301"/>
    <mergeCell ref="J391:J392"/>
    <mergeCell ref="J148:J149"/>
    <mergeCell ref="J150:J152"/>
    <mergeCell ref="J153:J155"/>
    <mergeCell ref="K150:K152"/>
    <mergeCell ref="L150:L152"/>
    <mergeCell ref="M150:M152"/>
    <mergeCell ref="K148:K149"/>
    <mergeCell ref="M225:M226"/>
    <mergeCell ref="K253:K254"/>
    <mergeCell ref="L253:L254"/>
    <mergeCell ref="M253:M254"/>
    <mergeCell ref="J275:J278"/>
    <mergeCell ref="K275:K278"/>
    <mergeCell ref="L275:L278"/>
    <mergeCell ref="M428:M429"/>
    <mergeCell ref="K549:K550"/>
    <mergeCell ref="K393:K395"/>
    <mergeCell ref="M393:M395"/>
    <mergeCell ref="J393:J395"/>
    <mergeCell ref="K225:K226"/>
    <mergeCell ref="L225:L226"/>
    <mergeCell ref="K430:K435"/>
    <mergeCell ref="L393:L395"/>
    <mergeCell ref="L407:L411"/>
    <mergeCell ref="K407:K411"/>
    <mergeCell ref="J407:J411"/>
    <mergeCell ref="J384:J386"/>
    <mergeCell ref="K371:K372"/>
    <mergeCell ref="L371:L372"/>
    <mergeCell ref="M371:M372"/>
    <mergeCell ref="M430:M435"/>
    <mergeCell ref="J490:J492"/>
    <mergeCell ref="M521:M525"/>
    <mergeCell ref="B536:B537"/>
    <mergeCell ref="J536:J537"/>
    <mergeCell ref="K536:K537"/>
    <mergeCell ref="M507:M508"/>
    <mergeCell ref="M490:M492"/>
    <mergeCell ref="B498:B499"/>
    <mergeCell ref="J498:J499"/>
    <mergeCell ref="B430:B435"/>
    <mergeCell ref="J430:J435"/>
    <mergeCell ref="J261:J262"/>
    <mergeCell ref="K261:K262"/>
    <mergeCell ref="J604:J605"/>
    <mergeCell ref="K557:K560"/>
    <mergeCell ref="L557:L560"/>
    <mergeCell ref="J673:J678"/>
    <mergeCell ref="K673:K678"/>
    <mergeCell ref="L673:L678"/>
    <mergeCell ref="M673:M678"/>
    <mergeCell ref="B557:B560"/>
    <mergeCell ref="A644:I644"/>
    <mergeCell ref="M557:M560"/>
    <mergeCell ref="B561:B563"/>
    <mergeCell ref="K570:K571"/>
    <mergeCell ref="L570:L571"/>
    <mergeCell ref="J557:J560"/>
    <mergeCell ref="B428:B429"/>
    <mergeCell ref="J428:J429"/>
    <mergeCell ref="K428:K429"/>
    <mergeCell ref="M549:M550"/>
    <mergeCell ref="B529:B535"/>
    <mergeCell ref="B300:B301"/>
    <mergeCell ref="L822:L823"/>
    <mergeCell ref="M822:M823"/>
    <mergeCell ref="B679:B694"/>
    <mergeCell ref="B775:B776"/>
    <mergeCell ref="B785:B794"/>
    <mergeCell ref="K679:K694"/>
    <mergeCell ref="L679:L694"/>
    <mergeCell ref="J471:J476"/>
    <mergeCell ref="K471:K476"/>
    <mergeCell ref="L471:L476"/>
    <mergeCell ref="M471:M476"/>
    <mergeCell ref="B477:B481"/>
    <mergeCell ref="M447:M449"/>
    <mergeCell ref="L447:L449"/>
    <mergeCell ref="K447:K449"/>
    <mergeCell ref="J447:J449"/>
    <mergeCell ref="L430:L435"/>
    <mergeCell ref="L521:L525"/>
    <mergeCell ref="K604:K605"/>
    <mergeCell ref="L604:L605"/>
    <mergeCell ref="M604:M605"/>
    <mergeCell ref="K726:K735"/>
    <mergeCell ref="L726:L735"/>
    <mergeCell ref="M726:M735"/>
    <mergeCell ref="A586:I586"/>
    <mergeCell ref="B590:B592"/>
    <mergeCell ref="A583:I583"/>
    <mergeCell ref="A584:I584"/>
    <mergeCell ref="A585:I585"/>
    <mergeCell ref="A785:A794"/>
    <mergeCell ref="A624:I624"/>
    <mergeCell ref="A625:I625"/>
    <mergeCell ref="M775:M776"/>
    <mergeCell ref="K767:K769"/>
    <mergeCell ref="N736:N737"/>
    <mergeCell ref="N691:N693"/>
    <mergeCell ref="N687:N690"/>
    <mergeCell ref="B617:B619"/>
    <mergeCell ref="B767:B769"/>
    <mergeCell ref="J477:J481"/>
    <mergeCell ref="L615:L616"/>
    <mergeCell ref="J617:J619"/>
    <mergeCell ref="M450:M453"/>
    <mergeCell ref="M617:M619"/>
    <mergeCell ref="J610:J611"/>
    <mergeCell ref="K610:K611"/>
    <mergeCell ref="L610:L611"/>
    <mergeCell ref="L536:L537"/>
    <mergeCell ref="J549:J550"/>
    <mergeCell ref="L490:L492"/>
    <mergeCell ref="A504:I504"/>
    <mergeCell ref="A505:I505"/>
    <mergeCell ref="A506:O506"/>
    <mergeCell ref="A555:I555"/>
    <mergeCell ref="A556:I556"/>
    <mergeCell ref="J561:J563"/>
    <mergeCell ref="K561:K563"/>
    <mergeCell ref="K521:K525"/>
    <mergeCell ref="A645:I645"/>
    <mergeCell ref="A646:O646"/>
    <mergeCell ref="A670:I670"/>
    <mergeCell ref="L561:L563"/>
    <mergeCell ref="B673:B678"/>
    <mergeCell ref="B695:B712"/>
    <mergeCell ref="A858:O858"/>
    <mergeCell ref="A861:A862"/>
    <mergeCell ref="A863:A864"/>
    <mergeCell ref="A871:A872"/>
    <mergeCell ref="B889:B898"/>
    <mergeCell ref="A765:A766"/>
    <mergeCell ref="A767:A769"/>
    <mergeCell ref="A775:A776"/>
    <mergeCell ref="N679:N685"/>
    <mergeCell ref="B649:B650"/>
    <mergeCell ref="M610:M611"/>
    <mergeCell ref="J615:J616"/>
    <mergeCell ref="K615:K616"/>
    <mergeCell ref="L617:L619"/>
    <mergeCell ref="K695:K712"/>
    <mergeCell ref="L695:L712"/>
    <mergeCell ref="M695:M712"/>
    <mergeCell ref="J679:J694"/>
    <mergeCell ref="B801:B812"/>
    <mergeCell ref="B822:B823"/>
    <mergeCell ref="B843:B844"/>
    <mergeCell ref="L840:L842"/>
    <mergeCell ref="M859:M860"/>
    <mergeCell ref="B859:B860"/>
    <mergeCell ref="M843:M844"/>
    <mergeCell ref="M679:M694"/>
    <mergeCell ref="O885:O886"/>
    <mergeCell ref="M861:M862"/>
    <mergeCell ref="N861:N862"/>
    <mergeCell ref="K617:K619"/>
    <mergeCell ref="N822:N823"/>
    <mergeCell ref="N801:N812"/>
    <mergeCell ref="M863:M864"/>
    <mergeCell ref="N863:N864"/>
    <mergeCell ref="O863:O864"/>
    <mergeCell ref="N878:N880"/>
    <mergeCell ref="O878:O880"/>
    <mergeCell ref="N859:N860"/>
    <mergeCell ref="N889:N898"/>
    <mergeCell ref="O936:O940"/>
    <mergeCell ref="K899:K907"/>
    <mergeCell ref="L899:L907"/>
    <mergeCell ref="M899:M907"/>
    <mergeCell ref="L863:L864"/>
    <mergeCell ref="N899:N907"/>
    <mergeCell ref="K859:K860"/>
    <mergeCell ref="O861:O862"/>
    <mergeCell ref="O920:O924"/>
    <mergeCell ref="L920:L924"/>
    <mergeCell ref="M878:M880"/>
    <mergeCell ref="O932:O933"/>
    <mergeCell ref="K885:K886"/>
    <mergeCell ref="L885:L886"/>
    <mergeCell ref="M885:M886"/>
    <mergeCell ref="O908:O911"/>
    <mergeCell ref="O871:O872"/>
    <mergeCell ref="O930:O931"/>
    <mergeCell ref="O899:O907"/>
    <mergeCell ref="K871:K872"/>
    <mergeCell ref="N908:N911"/>
    <mergeCell ref="N920:N924"/>
    <mergeCell ref="M871:M872"/>
    <mergeCell ref="N871:N872"/>
    <mergeCell ref="N932:N933"/>
    <mergeCell ref="O962:O965"/>
    <mergeCell ref="B973:B976"/>
    <mergeCell ref="O978:O980"/>
    <mergeCell ref="B932:B933"/>
    <mergeCell ref="B941:B943"/>
    <mergeCell ref="J1032:J1033"/>
    <mergeCell ref="K1032:K1033"/>
    <mergeCell ref="L1032:L1033"/>
    <mergeCell ref="M1032:M1033"/>
    <mergeCell ref="M932:M933"/>
    <mergeCell ref="N936:N940"/>
    <mergeCell ref="N952:N953"/>
    <mergeCell ref="N962:N965"/>
    <mergeCell ref="O952:O953"/>
    <mergeCell ref="O944:O947"/>
    <mergeCell ref="N973:N976"/>
    <mergeCell ref="O973:O976"/>
    <mergeCell ref="J941:J943"/>
    <mergeCell ref="J978:J980"/>
    <mergeCell ref="K978:K980"/>
    <mergeCell ref="L978:L980"/>
    <mergeCell ref="M978:M980"/>
    <mergeCell ref="A999:I999"/>
    <mergeCell ref="J1009:J1010"/>
    <mergeCell ref="J1019:J1020"/>
    <mergeCell ref="B978:B980"/>
    <mergeCell ref="N956:N957"/>
    <mergeCell ref="B956:B957"/>
    <mergeCell ref="B962:B965"/>
    <mergeCell ref="M936:M940"/>
    <mergeCell ref="O941:O943"/>
    <mergeCell ref="B1118:B1120"/>
    <mergeCell ref="K1323:K1330"/>
    <mergeCell ref="L1323:L1330"/>
    <mergeCell ref="M1323:M1330"/>
    <mergeCell ref="K801:K812"/>
    <mergeCell ref="L801:L812"/>
    <mergeCell ref="J859:J860"/>
    <mergeCell ref="J838:J839"/>
    <mergeCell ref="L747:L750"/>
    <mergeCell ref="M747:M750"/>
    <mergeCell ref="B908:B911"/>
    <mergeCell ref="J747:J750"/>
    <mergeCell ref="J765:J766"/>
    <mergeCell ref="J767:J769"/>
    <mergeCell ref="J775:J776"/>
    <mergeCell ref="J785:J794"/>
    <mergeCell ref="B840:B842"/>
    <mergeCell ref="B747:B750"/>
    <mergeCell ref="B1143:B1144"/>
    <mergeCell ref="B1154:B1155"/>
    <mergeCell ref="B1133:B1141"/>
    <mergeCell ref="B1047:B1049"/>
    <mergeCell ref="B1172:B1175"/>
    <mergeCell ref="L838:L839"/>
    <mergeCell ref="B1084:B1085"/>
    <mergeCell ref="B1086:B1088"/>
    <mergeCell ref="L1068:L1069"/>
    <mergeCell ref="K1143:K1144"/>
    <mergeCell ref="J1047:J1049"/>
    <mergeCell ref="J932:J933"/>
    <mergeCell ref="K932:K933"/>
    <mergeCell ref="J889:J898"/>
    <mergeCell ref="B1050:B1052"/>
    <mergeCell ref="B1053:B1054"/>
    <mergeCell ref="K1047:K1049"/>
    <mergeCell ref="L1037:L1038"/>
    <mergeCell ref="J1034:J1036"/>
    <mergeCell ref="J1037:J1038"/>
    <mergeCell ref="B1005:B1008"/>
    <mergeCell ref="M1019:M1020"/>
    <mergeCell ref="B1019:B1020"/>
    <mergeCell ref="K1002:K1004"/>
    <mergeCell ref="M1068:M1069"/>
    <mergeCell ref="N1002:N1003"/>
    <mergeCell ref="N1009:N1010"/>
    <mergeCell ref="N1034:N1035"/>
    <mergeCell ref="N1037:N1038"/>
    <mergeCell ref="K941:K943"/>
    <mergeCell ref="L941:L943"/>
    <mergeCell ref="M941:M943"/>
    <mergeCell ref="J944:J947"/>
    <mergeCell ref="B1002:B1004"/>
    <mergeCell ref="B1037:B1038"/>
    <mergeCell ref="K1005:K1008"/>
    <mergeCell ref="L1019:L1020"/>
    <mergeCell ref="K1037:K1038"/>
    <mergeCell ref="L1009:L1010"/>
    <mergeCell ref="L1005:L1008"/>
    <mergeCell ref="M1005:M1008"/>
    <mergeCell ref="K1019:K1020"/>
    <mergeCell ref="B1009:B1010"/>
    <mergeCell ref="N944:N947"/>
    <mergeCell ref="N941:N943"/>
    <mergeCell ref="K1064:K1065"/>
    <mergeCell ref="B604:B605"/>
    <mergeCell ref="A610:A611"/>
    <mergeCell ref="B447:B449"/>
    <mergeCell ref="B321:B322"/>
    <mergeCell ref="B323:B324"/>
    <mergeCell ref="A615:A616"/>
    <mergeCell ref="A617:A619"/>
    <mergeCell ref="A649:A650"/>
    <mergeCell ref="A673:A678"/>
    <mergeCell ref="A679:A694"/>
    <mergeCell ref="A695:A712"/>
    <mergeCell ref="A726:A735"/>
    <mergeCell ref="B225:B226"/>
    <mergeCell ref="K190:K197"/>
    <mergeCell ref="A275:A278"/>
    <mergeCell ref="L932:L933"/>
    <mergeCell ref="A899:A907"/>
    <mergeCell ref="A549:A550"/>
    <mergeCell ref="A557:A560"/>
    <mergeCell ref="A561:A563"/>
    <mergeCell ref="A570:A571"/>
    <mergeCell ref="A590:A592"/>
    <mergeCell ref="A604:A605"/>
    <mergeCell ref="J861:J862"/>
    <mergeCell ref="K861:K862"/>
    <mergeCell ref="L861:L862"/>
    <mergeCell ref="B610:B611"/>
    <mergeCell ref="B615:B616"/>
    <mergeCell ref="B570:B571"/>
    <mergeCell ref="L859:L860"/>
    <mergeCell ref="B861:B862"/>
    <mergeCell ref="A857:I857"/>
    <mergeCell ref="M8:M12"/>
    <mergeCell ref="O77:O92"/>
    <mergeCell ref="N94:N95"/>
    <mergeCell ref="O94:O95"/>
    <mergeCell ref="B136:B138"/>
    <mergeCell ref="O55:O58"/>
    <mergeCell ref="O61:O62"/>
    <mergeCell ref="O561:O563"/>
    <mergeCell ref="K198:K201"/>
    <mergeCell ref="L198:L201"/>
    <mergeCell ref="G278:I278"/>
    <mergeCell ref="B279:B282"/>
    <mergeCell ref="O549:O550"/>
    <mergeCell ref="B549:B550"/>
    <mergeCell ref="L549:L550"/>
    <mergeCell ref="A54:O54"/>
    <mergeCell ref="N507:N508"/>
    <mergeCell ref="J509:J512"/>
    <mergeCell ref="A447:A449"/>
    <mergeCell ref="A450:A453"/>
    <mergeCell ref="A471:A476"/>
    <mergeCell ref="A477:A481"/>
    <mergeCell ref="A490:A492"/>
    <mergeCell ref="A498:A499"/>
    <mergeCell ref="A507:A508"/>
    <mergeCell ref="A509:A512"/>
    <mergeCell ref="A521:A525"/>
    <mergeCell ref="A529:A535"/>
    <mergeCell ref="N31:N35"/>
    <mergeCell ref="L140:L142"/>
    <mergeCell ref="M279:M280"/>
    <mergeCell ref="J350:J351"/>
    <mergeCell ref="B3:O3"/>
    <mergeCell ref="J4:J5"/>
    <mergeCell ref="K4:M4"/>
    <mergeCell ref="N4:N5"/>
    <mergeCell ref="O4:O5"/>
    <mergeCell ref="E4:I4"/>
    <mergeCell ref="B4:B5"/>
    <mergeCell ref="C4:C5"/>
    <mergeCell ref="D4:D5"/>
    <mergeCell ref="B190:B197"/>
    <mergeCell ref="B198:B201"/>
    <mergeCell ref="K182:K189"/>
    <mergeCell ref="N77:N92"/>
    <mergeCell ref="L153:L155"/>
    <mergeCell ref="M153:M155"/>
    <mergeCell ref="B148:B149"/>
    <mergeCell ref="K153:K155"/>
    <mergeCell ref="O119:O123"/>
    <mergeCell ref="O136:O138"/>
    <mergeCell ref="N198:N201"/>
    <mergeCell ref="B175:B176"/>
    <mergeCell ref="B182:B189"/>
    <mergeCell ref="B140:B142"/>
    <mergeCell ref="J140:J142"/>
    <mergeCell ref="K140:K142"/>
    <mergeCell ref="L190:L197"/>
    <mergeCell ref="M140:M142"/>
    <mergeCell ref="B150:B152"/>
    <mergeCell ref="K105:K106"/>
    <mergeCell ref="L105:L106"/>
    <mergeCell ref="M105:M106"/>
    <mergeCell ref="J190:J197"/>
    <mergeCell ref="A626:O626"/>
    <mergeCell ref="A627:O627"/>
    <mergeCell ref="B450:B453"/>
    <mergeCell ref="J450:J453"/>
    <mergeCell ref="K450:K453"/>
    <mergeCell ref="L450:L453"/>
    <mergeCell ref="A1009:A1010"/>
    <mergeCell ref="A1019:A1020"/>
    <mergeCell ref="K736:K739"/>
    <mergeCell ref="N673:N675"/>
    <mergeCell ref="J726:J735"/>
    <mergeCell ref="B726:B735"/>
    <mergeCell ref="L736:L739"/>
    <mergeCell ref="M736:M739"/>
    <mergeCell ref="N695:N697"/>
    <mergeCell ref="N700:N712"/>
    <mergeCell ref="B471:B476"/>
    <mergeCell ref="M962:M965"/>
    <mergeCell ref="J973:J976"/>
    <mergeCell ref="K973:K976"/>
    <mergeCell ref="L973:L976"/>
    <mergeCell ref="M973:M976"/>
    <mergeCell ref="J649:J650"/>
    <mergeCell ref="N471:N476"/>
    <mergeCell ref="K529:K535"/>
    <mergeCell ref="L529:L535"/>
    <mergeCell ref="M529:M535"/>
    <mergeCell ref="N529:N535"/>
    <mergeCell ref="M920:M924"/>
    <mergeCell ref="J570:J571"/>
    <mergeCell ref="K490:K492"/>
    <mergeCell ref="J878:J880"/>
    <mergeCell ref="N885:N886"/>
    <mergeCell ref="L878:L880"/>
    <mergeCell ref="B863:B864"/>
    <mergeCell ref="B871:B872"/>
    <mergeCell ref="B885:B886"/>
    <mergeCell ref="J863:J864"/>
    <mergeCell ref="B878:B880"/>
    <mergeCell ref="B1532:O1533"/>
    <mergeCell ref="B1521:O1521"/>
    <mergeCell ref="N827:N828"/>
    <mergeCell ref="N838:N839"/>
    <mergeCell ref="N843:N844"/>
    <mergeCell ref="J936:J940"/>
    <mergeCell ref="K936:K940"/>
    <mergeCell ref="M840:M842"/>
    <mergeCell ref="M889:M898"/>
    <mergeCell ref="K944:K947"/>
    <mergeCell ref="L944:L947"/>
    <mergeCell ref="M944:M947"/>
    <mergeCell ref="J952:J953"/>
    <mergeCell ref="K952:K953"/>
    <mergeCell ref="L952:L953"/>
    <mergeCell ref="M952:M953"/>
    <mergeCell ref="J956:J957"/>
    <mergeCell ref="K956:K957"/>
    <mergeCell ref="L956:L957"/>
    <mergeCell ref="M956:M957"/>
    <mergeCell ref="J871:J872"/>
    <mergeCell ref="B1032:B1033"/>
    <mergeCell ref="B1068:B1069"/>
    <mergeCell ref="L936:L940"/>
    <mergeCell ref="J1064:J1065"/>
    <mergeCell ref="O889:O898"/>
    <mergeCell ref="M1392:M1394"/>
    <mergeCell ref="A1494:I1494"/>
    <mergeCell ref="A1495:O1495"/>
    <mergeCell ref="J962:J965"/>
    <mergeCell ref="K962:K965"/>
    <mergeCell ref="L962:L965"/>
    <mergeCell ref="L871:L872"/>
    <mergeCell ref="K863:K864"/>
    <mergeCell ref="K838:K839"/>
    <mergeCell ref="M838:M839"/>
    <mergeCell ref="J822:J823"/>
    <mergeCell ref="J840:J842"/>
    <mergeCell ref="J885:J886"/>
    <mergeCell ref="A671:I671"/>
    <mergeCell ref="A672:O672"/>
    <mergeCell ref="N617:N618"/>
    <mergeCell ref="A856:I856"/>
    <mergeCell ref="J843:J844"/>
    <mergeCell ref="L765:L766"/>
    <mergeCell ref="B827:B828"/>
    <mergeCell ref="A736:A739"/>
    <mergeCell ref="A740:A741"/>
    <mergeCell ref="A747:A750"/>
    <mergeCell ref="A801:A812"/>
    <mergeCell ref="A822:A823"/>
    <mergeCell ref="A838:A839"/>
    <mergeCell ref="A840:A842"/>
    <mergeCell ref="A843:A844"/>
    <mergeCell ref="O859:O860"/>
    <mergeCell ref="K843:K844"/>
    <mergeCell ref="L843:L844"/>
    <mergeCell ref="M31:M35"/>
    <mergeCell ref="L31:L35"/>
    <mergeCell ref="K31:K35"/>
    <mergeCell ref="J31:J35"/>
    <mergeCell ref="B31:B35"/>
    <mergeCell ref="A4:A5"/>
    <mergeCell ref="A6:O6"/>
    <mergeCell ref="A7:O7"/>
    <mergeCell ref="A8:A12"/>
    <mergeCell ref="A13:A14"/>
    <mergeCell ref="A27:A28"/>
    <mergeCell ref="A31:A35"/>
    <mergeCell ref="A40:A41"/>
    <mergeCell ref="J8:J12"/>
    <mergeCell ref="K8:K12"/>
    <mergeCell ref="B13:B14"/>
    <mergeCell ref="J13:J14"/>
    <mergeCell ref="K13:K14"/>
    <mergeCell ref="N13:N14"/>
    <mergeCell ref="N27:N28"/>
    <mergeCell ref="M27:M28"/>
    <mergeCell ref="L27:L28"/>
    <mergeCell ref="K27:K28"/>
    <mergeCell ref="J27:J28"/>
    <mergeCell ref="B27:B28"/>
    <mergeCell ref="O13:O14"/>
    <mergeCell ref="M13:M14"/>
    <mergeCell ref="L13:L14"/>
    <mergeCell ref="N8:N11"/>
    <mergeCell ref="B8:B12"/>
    <mergeCell ref="O32:O35"/>
    <mergeCell ref="L8:L12"/>
    <mergeCell ref="A136:A138"/>
    <mergeCell ref="A140:A142"/>
    <mergeCell ref="A148:A149"/>
    <mergeCell ref="A150:A152"/>
    <mergeCell ref="A153:A155"/>
    <mergeCell ref="A175:A176"/>
    <mergeCell ref="A182:A189"/>
    <mergeCell ref="A190:A197"/>
    <mergeCell ref="A198:A201"/>
    <mergeCell ref="N55:N57"/>
    <mergeCell ref="M55:M58"/>
    <mergeCell ref="L55:L58"/>
    <mergeCell ref="K55:K58"/>
    <mergeCell ref="J55:J58"/>
    <mergeCell ref="B55:B58"/>
    <mergeCell ref="A118:O118"/>
    <mergeCell ref="A117:I117"/>
    <mergeCell ref="A116:I116"/>
    <mergeCell ref="A115:I115"/>
    <mergeCell ref="A114:I114"/>
    <mergeCell ref="J105:J106"/>
    <mergeCell ref="B105:B106"/>
    <mergeCell ref="M94:M95"/>
    <mergeCell ref="L94:L95"/>
    <mergeCell ref="M148:M149"/>
    <mergeCell ref="L148:L149"/>
    <mergeCell ref="N140:N142"/>
    <mergeCell ref="O126:O129"/>
    <mergeCell ref="N119:N123"/>
    <mergeCell ref="M119:M123"/>
    <mergeCell ref="L119:L123"/>
    <mergeCell ref="K119:K123"/>
    <mergeCell ref="A220:A222"/>
    <mergeCell ref="A225:A226"/>
    <mergeCell ref="A253:A254"/>
    <mergeCell ref="A261:A262"/>
    <mergeCell ref="A272:A274"/>
    <mergeCell ref="A53:I53"/>
    <mergeCell ref="A52:I52"/>
    <mergeCell ref="N40:N41"/>
    <mergeCell ref="M40:M41"/>
    <mergeCell ref="L40:L41"/>
    <mergeCell ref="K40:K41"/>
    <mergeCell ref="J40:J41"/>
    <mergeCell ref="B40:B41"/>
    <mergeCell ref="A55:A58"/>
    <mergeCell ref="A60:A62"/>
    <mergeCell ref="A63:A66"/>
    <mergeCell ref="A77:A92"/>
    <mergeCell ref="M272:M274"/>
    <mergeCell ref="N261:N262"/>
    <mergeCell ref="N253:N254"/>
    <mergeCell ref="N220:N222"/>
    <mergeCell ref="J220:J222"/>
    <mergeCell ref="K220:K222"/>
    <mergeCell ref="J77:J92"/>
    <mergeCell ref="B77:B92"/>
    <mergeCell ref="B63:B66"/>
    <mergeCell ref="N60:N62"/>
    <mergeCell ref="M60:M62"/>
    <mergeCell ref="L60:L62"/>
    <mergeCell ref="K60:K62"/>
    <mergeCell ref="J60:J62"/>
    <mergeCell ref="B60:B62"/>
    <mergeCell ref="L889:L898"/>
    <mergeCell ref="B944:B947"/>
    <mergeCell ref="J1068:J1069"/>
    <mergeCell ref="B1064:B1065"/>
    <mergeCell ref="J1050:J1052"/>
    <mergeCell ref="M1047:M1049"/>
    <mergeCell ref="J1002:J1004"/>
    <mergeCell ref="M1053:M1054"/>
    <mergeCell ref="A1068:A1069"/>
    <mergeCell ref="A908:A911"/>
    <mergeCell ref="A920:A924"/>
    <mergeCell ref="A932:A933"/>
    <mergeCell ref="A936:A940"/>
    <mergeCell ref="A941:A943"/>
    <mergeCell ref="A827:A828"/>
    <mergeCell ref="N698:N699"/>
    <mergeCell ref="J695:J712"/>
    <mergeCell ref="J827:J828"/>
    <mergeCell ref="M740:M741"/>
    <mergeCell ref="K747:K750"/>
    <mergeCell ref="B740:B741"/>
    <mergeCell ref="K740:K741"/>
    <mergeCell ref="N765:N766"/>
    <mergeCell ref="N775:N776"/>
    <mergeCell ref="N740:N741"/>
    <mergeCell ref="N785:N794"/>
    <mergeCell ref="J740:J741"/>
    <mergeCell ref="N726:N734"/>
    <mergeCell ref="B736:B739"/>
    <mergeCell ref="C736:C739"/>
    <mergeCell ref="J736:J739"/>
    <mergeCell ref="K878:K880"/>
    <mergeCell ref="M1482:M1483"/>
    <mergeCell ref="A1084:A1085"/>
    <mergeCell ref="A997:I997"/>
    <mergeCell ref="A998:I998"/>
    <mergeCell ref="A1002:A1004"/>
    <mergeCell ref="A1005:A1008"/>
    <mergeCell ref="M1009:M1010"/>
    <mergeCell ref="L1118:L1120"/>
    <mergeCell ref="K1084:K1085"/>
    <mergeCell ref="L1047:L1049"/>
    <mergeCell ref="A1130:I1130"/>
    <mergeCell ref="A1131:I1131"/>
    <mergeCell ref="A1132:O1132"/>
    <mergeCell ref="A1223:A1224"/>
    <mergeCell ref="A1247:A1249"/>
    <mergeCell ref="A1281:A1284"/>
    <mergeCell ref="B1162:B1164"/>
    <mergeCell ref="J1086:J1088"/>
    <mergeCell ref="K1086:K1088"/>
    <mergeCell ref="A1118:A1120"/>
    <mergeCell ref="A1133:A1141"/>
    <mergeCell ref="A1143:A1144"/>
    <mergeCell ref="M1154:M1155"/>
    <mergeCell ref="M1247:M1249"/>
    <mergeCell ref="J1143:J1144"/>
    <mergeCell ref="J1154:J1155"/>
    <mergeCell ref="J1247:J1249"/>
    <mergeCell ref="K1247:K1249"/>
    <mergeCell ref="K1223:K1224"/>
    <mergeCell ref="A1032:A1033"/>
    <mergeCell ref="A1034:A1036"/>
    <mergeCell ref="M1084:M1085"/>
    <mergeCell ref="A1512:A1513"/>
    <mergeCell ref="A1331:A1332"/>
    <mergeCell ref="A1336:A1337"/>
    <mergeCell ref="A1344:A1348"/>
    <mergeCell ref="A1350:A1353"/>
    <mergeCell ref="A1365:A1366"/>
    <mergeCell ref="A1371:A1372"/>
    <mergeCell ref="A1376:A1378"/>
    <mergeCell ref="A1379:A1380"/>
    <mergeCell ref="A1385:A1386"/>
    <mergeCell ref="A1392:A1394"/>
    <mergeCell ref="A1401:A1404"/>
    <mergeCell ref="A1424:A1429"/>
    <mergeCell ref="A1430:A1433"/>
    <mergeCell ref="A1443:A1453"/>
    <mergeCell ref="A1454:A1462"/>
    <mergeCell ref="A1480:A1481"/>
    <mergeCell ref="A1482:A1483"/>
    <mergeCell ref="A1497:A1499"/>
    <mergeCell ref="A1500:A1501"/>
    <mergeCell ref="A1493:I1493"/>
    <mergeCell ref="B1454:B1462"/>
    <mergeCell ref="B1480:B1481"/>
    <mergeCell ref="B1497:B1499"/>
    <mergeCell ref="B1376:B1378"/>
    <mergeCell ref="B1379:B1380"/>
    <mergeCell ref="B1385:B1386"/>
    <mergeCell ref="B1500:B1501"/>
    <mergeCell ref="B1350:B1353"/>
    <mergeCell ref="B1371:B1372"/>
    <mergeCell ref="N1454:N1455"/>
    <mergeCell ref="N1458:N1460"/>
    <mergeCell ref="M1118:M1120"/>
    <mergeCell ref="A430:A435"/>
    <mergeCell ref="J1133:J1141"/>
    <mergeCell ref="N1385:N1386"/>
    <mergeCell ref="N1376:N1378"/>
    <mergeCell ref="M1350:M1353"/>
    <mergeCell ref="N1118:N1120"/>
    <mergeCell ref="A1302:I1302"/>
    <mergeCell ref="A1154:A1155"/>
    <mergeCell ref="A1162:A1164"/>
    <mergeCell ref="A1172:A1175"/>
    <mergeCell ref="A1182:A1185"/>
    <mergeCell ref="A1083:O1083"/>
    <mergeCell ref="A1037:A1038"/>
    <mergeCell ref="A1047:A1049"/>
    <mergeCell ref="A1050:A1052"/>
    <mergeCell ref="A1053:A1054"/>
    <mergeCell ref="A1064:A1065"/>
    <mergeCell ref="K1050:K1052"/>
    <mergeCell ref="J1084:J1085"/>
    <mergeCell ref="A944:A947"/>
    <mergeCell ref="A952:A953"/>
    <mergeCell ref="A956:A957"/>
    <mergeCell ref="A962:A965"/>
    <mergeCell ref="A973:A976"/>
    <mergeCell ref="A978:A980"/>
    <mergeCell ref="B952:B953"/>
    <mergeCell ref="A1000:I1000"/>
    <mergeCell ref="A1001:O1001"/>
    <mergeCell ref="K889:K898"/>
    <mergeCell ref="J253:J254"/>
    <mergeCell ref="B1482:B1483"/>
    <mergeCell ref="N1087:N1088"/>
    <mergeCell ref="J1162:J1164"/>
    <mergeCell ref="B1182:B1185"/>
    <mergeCell ref="L1086:L1088"/>
    <mergeCell ref="M1086:M1088"/>
    <mergeCell ref="J1118:J1120"/>
    <mergeCell ref="K1118:K1120"/>
    <mergeCell ref="B1443:B1453"/>
    <mergeCell ref="J1376:J1378"/>
    <mergeCell ref="J1379:J1380"/>
    <mergeCell ref="B1323:B1330"/>
    <mergeCell ref="B261:B262"/>
    <mergeCell ref="N272:N274"/>
    <mergeCell ref="J198:J201"/>
    <mergeCell ref="N352:N353"/>
    <mergeCell ref="M352:M353"/>
    <mergeCell ref="L352:L353"/>
    <mergeCell ref="K352:K353"/>
    <mergeCell ref="J352:J353"/>
    <mergeCell ref="L1482:L1483"/>
    <mergeCell ref="A1303:I1303"/>
    <mergeCell ref="A1339:I1339"/>
    <mergeCell ref="A1081:I1081"/>
    <mergeCell ref="A1082:I1082"/>
    <mergeCell ref="A1280:O1280"/>
    <mergeCell ref="A1086:A1088"/>
    <mergeCell ref="A1321:I1321"/>
    <mergeCell ref="A1322:I1322"/>
    <mergeCell ref="B1285:B1289"/>
    <mergeCell ref="B1296:B1300"/>
    <mergeCell ref="B2:O2"/>
    <mergeCell ref="A1519:I1519"/>
    <mergeCell ref="A1520:I1520"/>
    <mergeCell ref="A145:I145"/>
    <mergeCell ref="A146:I146"/>
    <mergeCell ref="A147:O147"/>
    <mergeCell ref="A179:I179"/>
    <mergeCell ref="A180:I180"/>
    <mergeCell ref="A181:O181"/>
    <mergeCell ref="A269:I269"/>
    <mergeCell ref="A270:I270"/>
    <mergeCell ref="A271:O271"/>
    <mergeCell ref="A318:I318"/>
    <mergeCell ref="A319:I319"/>
    <mergeCell ref="A320:O320"/>
    <mergeCell ref="A346:I346"/>
    <mergeCell ref="A347:I347"/>
    <mergeCell ref="A348:O348"/>
    <mergeCell ref="A349:O349"/>
    <mergeCell ref="K77:K92"/>
    <mergeCell ref="A425:I425"/>
    <mergeCell ref="A1285:A1289"/>
    <mergeCell ref="A1296:A1300"/>
    <mergeCell ref="A1304:A1307"/>
    <mergeCell ref="A1323:A1330"/>
    <mergeCell ref="J1365:J1366"/>
    <mergeCell ref="B1392:B1394"/>
    <mergeCell ref="O139:O143"/>
    <mergeCell ref="N136:N138"/>
    <mergeCell ref="M136:M138"/>
    <mergeCell ref="L136:L138"/>
    <mergeCell ref="K136:K138"/>
    <mergeCell ref="J119:J123"/>
    <mergeCell ref="B119:B123"/>
    <mergeCell ref="A391:A392"/>
    <mergeCell ref="J175:J176"/>
    <mergeCell ref="K175:K176"/>
    <mergeCell ref="L175:L176"/>
    <mergeCell ref="M175:M176"/>
    <mergeCell ref="N175:N176"/>
    <mergeCell ref="M384:M386"/>
    <mergeCell ref="J136:J138"/>
    <mergeCell ref="N182:N189"/>
    <mergeCell ref="M182:M189"/>
    <mergeCell ref="L182:L189"/>
    <mergeCell ref="J182:J189"/>
    <mergeCell ref="N153:N155"/>
    <mergeCell ref="B153:B155"/>
    <mergeCell ref="N150:N152"/>
    <mergeCell ref="N148:N149"/>
    <mergeCell ref="A384:A386"/>
    <mergeCell ref="N371:N372"/>
    <mergeCell ref="A371:A372"/>
    <mergeCell ref="J225:J226"/>
    <mergeCell ref="B220:B222"/>
    <mergeCell ref="N190:N197"/>
    <mergeCell ref="M190:M197"/>
    <mergeCell ref="K354:K355"/>
    <mergeCell ref="K321:K322"/>
    <mergeCell ref="B275:B278"/>
    <mergeCell ref="L220:L222"/>
    <mergeCell ref="M220:M222"/>
    <mergeCell ref="B253:B254"/>
    <mergeCell ref="M275:M278"/>
    <mergeCell ref="M77:M92"/>
    <mergeCell ref="L77:L92"/>
    <mergeCell ref="B94:B95"/>
    <mergeCell ref="J94:J95"/>
    <mergeCell ref="K94:K95"/>
    <mergeCell ref="A94:A95"/>
    <mergeCell ref="A105:A106"/>
    <mergeCell ref="A119:A123"/>
    <mergeCell ref="N65:N66"/>
    <mergeCell ref="N63:N64"/>
    <mergeCell ref="M63:M66"/>
    <mergeCell ref="L63:L66"/>
    <mergeCell ref="K63:K66"/>
    <mergeCell ref="J63:J66"/>
    <mergeCell ref="L428:L429"/>
    <mergeCell ref="O384:O386"/>
    <mergeCell ref="N384:N386"/>
    <mergeCell ref="L354:L355"/>
    <mergeCell ref="A354:A355"/>
    <mergeCell ref="A352:A353"/>
    <mergeCell ref="M350:M351"/>
    <mergeCell ref="A350:A351"/>
    <mergeCell ref="O323:O324"/>
    <mergeCell ref="N323:N324"/>
    <mergeCell ref="M323:M324"/>
    <mergeCell ref="L323:L324"/>
    <mergeCell ref="K323:K324"/>
    <mergeCell ref="J323:J324"/>
    <mergeCell ref="A323:A324"/>
    <mergeCell ref="A428:A429"/>
    <mergeCell ref="A426:O426"/>
    <mergeCell ref="O417:O419"/>
    <mergeCell ref="N417:N419"/>
    <mergeCell ref="M417:M419"/>
    <mergeCell ref="L417:L419"/>
    <mergeCell ref="K417:K419"/>
    <mergeCell ref="J417:J419"/>
    <mergeCell ref="B417:B419"/>
    <mergeCell ref="A417:A419"/>
    <mergeCell ref="M407:M411"/>
    <mergeCell ref="O536:O537"/>
    <mergeCell ref="N536:N537"/>
    <mergeCell ref="M536:M537"/>
    <mergeCell ref="J529:J535"/>
    <mergeCell ref="O509:O512"/>
    <mergeCell ref="N509:N512"/>
    <mergeCell ref="M509:M512"/>
    <mergeCell ref="B509:B512"/>
    <mergeCell ref="O507:O508"/>
    <mergeCell ref="L507:L508"/>
    <mergeCell ref="K507:K508"/>
    <mergeCell ref="J507:J508"/>
    <mergeCell ref="B507:B508"/>
    <mergeCell ref="N498:N499"/>
    <mergeCell ref="M498:M499"/>
    <mergeCell ref="L498:L499"/>
    <mergeCell ref="K498:K499"/>
    <mergeCell ref="K509:K512"/>
    <mergeCell ref="L509:L512"/>
    <mergeCell ref="O471:O476"/>
    <mergeCell ref="K477:K481"/>
    <mergeCell ref="L477:L481"/>
    <mergeCell ref="M477:M481"/>
    <mergeCell ref="N477:N481"/>
    <mergeCell ref="O354:O355"/>
    <mergeCell ref="N354:N355"/>
    <mergeCell ref="M354:M355"/>
    <mergeCell ref="A407:A411"/>
    <mergeCell ref="A393:A395"/>
    <mergeCell ref="L391:L392"/>
    <mergeCell ref="K391:K392"/>
    <mergeCell ref="B391:B392"/>
    <mergeCell ref="M391:M392"/>
    <mergeCell ref="B393:B395"/>
    <mergeCell ref="O272:O274"/>
    <mergeCell ref="O321:O322"/>
    <mergeCell ref="N321:N322"/>
    <mergeCell ref="M321:M322"/>
    <mergeCell ref="L321:L322"/>
    <mergeCell ref="A321:A322"/>
    <mergeCell ref="L384:L386"/>
    <mergeCell ref="K384:K386"/>
    <mergeCell ref="B384:B386"/>
    <mergeCell ref="B350:B351"/>
    <mergeCell ref="K272:K274"/>
    <mergeCell ref="L272:L274"/>
    <mergeCell ref="A279:A282"/>
    <mergeCell ref="A300:A301"/>
    <mergeCell ref="N279:N280"/>
    <mergeCell ref="J279:J280"/>
    <mergeCell ref="K279:K280"/>
    <mergeCell ref="L279:L280"/>
    <mergeCell ref="J321:J322"/>
    <mergeCell ref="K350:K351"/>
    <mergeCell ref="L350:L351"/>
    <mergeCell ref="J300:J301"/>
  </mergeCells>
  <pageMargins left="0.47244094488188981" right="0.19685039370078741" top="0.35433070866141736" bottom="0.27559055118110237" header="0.19685039370078741" footer="0.19685039370078741"/>
  <pageSetup paperSize="9" scale="53" fitToHeight="0" orientation="landscape" r:id="rId1"/>
  <rowBreaks count="20" manualBreakCount="20">
    <brk id="167" max="14" man="1"/>
    <brk id="202" max="14" man="1"/>
    <brk id="259" max="14" man="1"/>
    <brk id="284" max="14" man="1"/>
    <brk id="299" max="14" man="1"/>
    <brk id="314" max="14" man="1"/>
    <brk id="343" max="14" man="1"/>
    <brk id="386" max="14" man="1"/>
    <brk id="406" max="14" man="1"/>
    <brk id="422" max="14" man="1"/>
    <brk id="449" max="14" man="1"/>
    <brk id="474" max="14" man="1"/>
    <brk id="492" max="14" man="1"/>
    <brk id="513" max="14" man="1"/>
    <brk id="1082" max="14" man="1"/>
    <brk id="1279" max="14" man="1"/>
    <brk id="1396" max="14" man="1"/>
    <brk id="1416" max="14" man="1"/>
    <brk id="1485" max="14" man="1"/>
    <brk id="1507"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activeCell="G24" sqref="G24"/>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Матритсаи амалиёт</vt:lpstr>
      <vt:lpstr>Лист1</vt:lpstr>
      <vt:lpstr>Лист2</vt:lpstr>
      <vt:lpstr>Лист3</vt:lpstr>
      <vt:lpstr>'Матритсаи амалиёт'!Область_печати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2021-04-12T08:10:43Z</cp:lastPrinted>
  <dcterms:created xsi:type="dcterms:W3CDTF">2020-07-20T06:31:21Z</dcterms:created>
  <dcterms:modified xsi:type="dcterms:W3CDTF">2021-08-15T11:10:23Z</dcterms:modified>
</cp:coreProperties>
</file>